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355" activeTab="2"/>
  </bookViews>
  <sheets>
    <sheet name="21年9月審査分（8月診療分）" sheetId="1" r:id="rId1"/>
    <sheet name="21年10月審査分（9月診療分）" sheetId="2" r:id="rId2"/>
    <sheet name="21年11月審査分（10月診療分）" sheetId="3" r:id="rId3"/>
  </sheets>
  <definedNames/>
  <calcPr fullCalcOnLoad="1"/>
</workbook>
</file>

<file path=xl/sharedStrings.xml><?xml version="1.0" encoding="utf-8"?>
<sst xmlns="http://schemas.openxmlformats.org/spreadsheetml/2006/main" count="208" uniqueCount="44">
  <si>
    <t>【一般】</t>
  </si>
  <si>
    <t>区分</t>
  </si>
  <si>
    <t>件数</t>
  </si>
  <si>
    <t>日数</t>
  </si>
  <si>
    <t>医療費（費用額）</t>
  </si>
  <si>
    <t>1件当医療費</t>
  </si>
  <si>
    <t>1日当医療費</t>
  </si>
  <si>
    <t>1人当医療費</t>
  </si>
  <si>
    <t>医</t>
  </si>
  <si>
    <t>入　院</t>
  </si>
  <si>
    <t>入院外</t>
  </si>
  <si>
    <t>科</t>
  </si>
  <si>
    <t>小　計</t>
  </si>
  <si>
    <t>小　　計</t>
  </si>
  <si>
    <t>調剤報酬</t>
  </si>
  <si>
    <t>訪問看護</t>
  </si>
  <si>
    <t>合　　計</t>
  </si>
  <si>
    <t>【退職者】</t>
  </si>
  <si>
    <t>一般</t>
  </si>
  <si>
    <t>退職者</t>
  </si>
  <si>
    <t>総数　</t>
  </si>
  <si>
    <t>1件当医療費（円）</t>
  </si>
  <si>
    <t>1日当医療費（円）</t>
  </si>
  <si>
    <t>1人当医療費（円）</t>
  </si>
  <si>
    <t>歯　科</t>
  </si>
  <si>
    <t>県内保険者分（2国保組合含む）　　　　　　　　　　　　　　　　　　　　　　　　　　　　　　　　　　　　　　　　　　　　　　　　</t>
  </si>
  <si>
    <t>（参考）</t>
  </si>
  <si>
    <t>受診率（1カ月当）</t>
  </si>
  <si>
    <t>県内保険者分（2国保組合含む）　　　　　　　　　　　　　　　　　　　　　　　　　　　　　　　　　　　　　　　　　　　　　　　　　　</t>
  </si>
  <si>
    <t>県内保険者分（2国保組合含む）　　　　　　　　　　　　　　　　　　　　　　　　　　　　　　　　　　　　　　　　　　　　　　　</t>
  </si>
  <si>
    <t>後期高齢者</t>
  </si>
  <si>
    <t xml:space="preserve"> </t>
  </si>
  <si>
    <t>.</t>
  </si>
  <si>
    <t>)</t>
  </si>
  <si>
    <t>平成21年8月審査分　国民健康保険診療報酬決定状況</t>
  </si>
  <si>
    <t>平成21年8月審査分  後期高齢者医療診療報酬決定状況</t>
  </si>
  <si>
    <t>被保険者数　[平成21年7月31日現在]</t>
  </si>
  <si>
    <t>平成21年9月審査分　国民健康保険診療報酬決定状況</t>
  </si>
  <si>
    <t>平成21年9月審査分  後期高齢者医療診療報酬決定状況</t>
  </si>
  <si>
    <t>被保険者数　[平成21年8月31日現在]</t>
  </si>
  <si>
    <t>被保険者数　[平成21年9月30日現在]</t>
  </si>
  <si>
    <t>件数</t>
  </si>
  <si>
    <t>平成21年10月審査分　国民健康保険診療報酬決定状況</t>
  </si>
  <si>
    <t>平成21年10月審査分  後期高齢者医療診療報酬決定状況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</si>
</sst>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#,##0.0000000;[Red]\-#,##0.0000000"/>
    <numFmt numFmtId="182" formatCode="#,##0.00000000;[Red]\-#,##0.00000000"/>
    <numFmt numFmtId="183" formatCode="#,##0.000000000;[Red]\-#,##0.000000000"/>
    <numFmt numFmtId="184" formatCode="#,##0.0000000000;[Red]\-#,##0.0000000000"/>
    <numFmt numFmtId="185" formatCode="#,##0.00000000000;[Red]\-#,##0.00000000000"/>
    <numFmt numFmtId="186" formatCode="#,##0.000000000000;[Red]\-#,##0.000000000000"/>
    <numFmt numFmtId="187" formatCode="#,##0.0000000000000;[Red]\-#,##0.0000000000000"/>
    <numFmt numFmtId="188" formatCode="#,##0.00000000000000;[Red]\-#,##0.00000000000000"/>
    <numFmt numFmtId="189" formatCode="#,##0.000000000000000;[Red]\-#,##0.000000000000000"/>
    <numFmt numFmtId="190" formatCode="#,##0.0000000000000000;[Red]\-#,##0.0000000000000000"/>
    <numFmt numFmtId="191" formatCode="#,##0.00000000000000000;[Red]\-#,##0.00000000000000000"/>
    <numFmt numFmtId="192" formatCode="#,##0.00_ ;[Red]\-#,##0.00\ "/>
    <numFmt numFmtId="193" formatCode="0.0"/>
    <numFmt numFmtId="194" formatCode="0.000"/>
    <numFmt numFmtId="195" formatCode="0.0000"/>
    <numFmt numFmtId="196" formatCode="0.00000"/>
    <numFmt numFmtId="197" formatCode="0.000000"/>
    <numFmt numFmtId="198" formatCode="0.0000000"/>
    <numFmt numFmtId="199" formatCode="0.0%"/>
    <numFmt numFmtId="200" formatCode="0.000%"/>
    <numFmt numFmtId="201" formatCode="0.0000%"/>
    <numFmt numFmtId="202" formatCode="0.00_);[Red]\(0.00\)"/>
    <numFmt numFmtId="203" formatCode="0_ "/>
    <numFmt numFmtId="204" formatCode="#,##0_ "/>
    <numFmt numFmtId="205" formatCode="#,##0_);[Red]\(#,##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10" fontId="5" fillId="0" borderId="0" xfId="0" applyNumberFormat="1" applyFont="1" applyBorder="1" applyAlignment="1">
      <alignment/>
    </xf>
    <xf numFmtId="38" fontId="4" fillId="0" borderId="0" xfId="17" applyFont="1" applyAlignment="1">
      <alignment/>
    </xf>
    <xf numFmtId="1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99" fontId="4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38" fontId="11" fillId="0" borderId="2" xfId="17" applyFont="1" applyBorder="1" applyAlignment="1">
      <alignment horizontal="right"/>
    </xf>
    <xf numFmtId="38" fontId="11" fillId="0" borderId="2" xfId="17" applyNumberFormat="1" applyFont="1" applyBorder="1" applyAlignment="1">
      <alignment horizontal="right"/>
    </xf>
    <xf numFmtId="38" fontId="11" fillId="0" borderId="3" xfId="17" applyNumberFormat="1" applyFont="1" applyBorder="1" applyAlignment="1">
      <alignment horizontal="right"/>
    </xf>
    <xf numFmtId="10" fontId="11" fillId="0" borderId="2" xfId="17" applyNumberFormat="1" applyFont="1" applyBorder="1" applyAlignment="1">
      <alignment horizontal="right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38" fontId="11" fillId="0" borderId="3" xfId="17" applyNumberFormat="1" applyFont="1" applyFill="1" applyBorder="1" applyAlignment="1">
      <alignment horizontal="right"/>
    </xf>
    <xf numFmtId="10" fontId="11" fillId="0" borderId="2" xfId="17" applyNumberFormat="1" applyFont="1" applyFill="1" applyBorder="1" applyAlignment="1">
      <alignment horizontal="right"/>
    </xf>
    <xf numFmtId="38" fontId="11" fillId="0" borderId="2" xfId="17" applyFont="1" applyFill="1" applyBorder="1" applyAlignment="1">
      <alignment horizontal="right"/>
    </xf>
    <xf numFmtId="0" fontId="11" fillId="0" borderId="0" xfId="0" applyFont="1" applyBorder="1" applyAlignment="1">
      <alignment vertical="center"/>
    </xf>
    <xf numFmtId="10" fontId="11" fillId="0" borderId="0" xfId="0" applyNumberFormat="1" applyFont="1" applyBorder="1" applyAlignment="1">
      <alignment/>
    </xf>
    <xf numFmtId="0" fontId="11" fillId="0" borderId="0" xfId="0" applyFont="1" applyAlignment="1">
      <alignment vertical="center"/>
    </xf>
    <xf numFmtId="10" fontId="11" fillId="0" borderId="3" xfId="17" applyNumberFormat="1" applyFont="1" applyBorder="1" applyAlignment="1">
      <alignment horizontal="right"/>
    </xf>
    <xf numFmtId="10" fontId="11" fillId="0" borderId="3" xfId="17" applyNumberFormat="1" applyFont="1" applyFill="1" applyBorder="1" applyAlignment="1">
      <alignment horizontal="right"/>
    </xf>
    <xf numFmtId="38" fontId="11" fillId="0" borderId="2" xfId="17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10" fontId="11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38" fontId="11" fillId="0" borderId="2" xfId="17" applyFont="1" applyBorder="1" applyAlignment="1">
      <alignment/>
    </xf>
    <xf numFmtId="38" fontId="11" fillId="0" borderId="2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2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11" fillId="2" borderId="5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zoomScale="75" zoomScaleNormal="75" workbookViewId="0" topLeftCell="A10">
      <selection activeCell="B41" sqref="B41:D48"/>
    </sheetView>
  </sheetViews>
  <sheetFormatPr defaultColWidth="9.00390625" defaultRowHeight="13.5"/>
  <cols>
    <col min="1" max="1" width="3.25390625" style="1" customWidth="1"/>
    <col min="2" max="2" width="10.00390625" style="1" customWidth="1"/>
    <col min="3" max="4" width="17.50390625" style="1" customWidth="1"/>
    <col min="5" max="5" width="13.75390625" style="1" customWidth="1"/>
    <col min="6" max="10" width="24.125" style="1" customWidth="1"/>
    <col min="11" max="16384" width="9.00390625" style="1" customWidth="1"/>
  </cols>
  <sheetData>
    <row r="1" spans="3:10" ht="23.25" customHeight="1">
      <c r="C1" s="66" t="s">
        <v>34</v>
      </c>
      <c r="D1" s="66"/>
      <c r="E1" s="66"/>
      <c r="F1" s="66"/>
      <c r="G1" s="67"/>
      <c r="H1" s="67"/>
      <c r="I1" s="67"/>
      <c r="J1" s="67"/>
    </row>
    <row r="2" spans="3:10" ht="6.75" customHeight="1">
      <c r="C2" s="3"/>
      <c r="D2" s="3"/>
      <c r="E2" s="3"/>
      <c r="F2" s="3"/>
      <c r="G2" s="4"/>
      <c r="H2" s="4"/>
      <c r="I2" s="4"/>
      <c r="J2" s="4"/>
    </row>
    <row r="3" spans="2:10" ht="23.25" customHeight="1">
      <c r="B3" s="25"/>
      <c r="C3" s="23"/>
      <c r="D3" s="23"/>
      <c r="E3" s="23"/>
      <c r="F3" s="23"/>
      <c r="G3" s="24"/>
      <c r="H3" s="24"/>
      <c r="I3" s="68" t="s">
        <v>28</v>
      </c>
      <c r="J3" s="68"/>
    </row>
    <row r="4" spans="2:10" ht="14.25">
      <c r="B4" s="26"/>
      <c r="C4" s="27" t="s">
        <v>0</v>
      </c>
      <c r="D4" s="26"/>
      <c r="E4" s="26"/>
      <c r="F4" s="26"/>
      <c r="G4" s="26"/>
      <c r="H4" s="26"/>
      <c r="I4" s="26"/>
      <c r="J4" s="26"/>
    </row>
    <row r="5" spans="1:10" ht="18.75" customHeight="1">
      <c r="A5" s="5"/>
      <c r="B5" s="71" t="s">
        <v>1</v>
      </c>
      <c r="C5" s="72"/>
      <c r="D5" s="64" t="s">
        <v>2</v>
      </c>
      <c r="E5" s="64" t="s">
        <v>3</v>
      </c>
      <c r="F5" s="75" t="s">
        <v>4</v>
      </c>
      <c r="G5" s="69" t="s">
        <v>21</v>
      </c>
      <c r="H5" s="69" t="s">
        <v>22</v>
      </c>
      <c r="I5" s="69" t="s">
        <v>23</v>
      </c>
      <c r="J5" s="69" t="s">
        <v>27</v>
      </c>
    </row>
    <row r="6" spans="1:10" ht="18.75" customHeight="1">
      <c r="A6" s="5"/>
      <c r="B6" s="73"/>
      <c r="C6" s="74"/>
      <c r="D6" s="65"/>
      <c r="E6" s="65"/>
      <c r="F6" s="76"/>
      <c r="G6" s="70"/>
      <c r="H6" s="70"/>
      <c r="I6" s="70"/>
      <c r="J6" s="70"/>
    </row>
    <row r="7" spans="1:10" ht="18.75" customHeight="1">
      <c r="A7" s="5"/>
      <c r="B7" s="28" t="s">
        <v>8</v>
      </c>
      <c r="C7" s="29" t="s">
        <v>9</v>
      </c>
      <c r="D7" s="30">
        <v>5586</v>
      </c>
      <c r="E7" s="30">
        <v>109569</v>
      </c>
      <c r="F7" s="31">
        <v>2340172730</v>
      </c>
      <c r="G7" s="32">
        <f>SUM(F7/D7)</f>
        <v>418935.32581453637</v>
      </c>
      <c r="H7" s="32">
        <f>SUM(F7/E7)</f>
        <v>21357.982002208653</v>
      </c>
      <c r="I7" s="32">
        <f>F7/D43</f>
        <v>11803.078308148566</v>
      </c>
      <c r="J7" s="33">
        <f>D7/D43</f>
        <v>0.028173986725038836</v>
      </c>
    </row>
    <row r="8" spans="1:10" ht="18.75" customHeight="1">
      <c r="A8" s="5"/>
      <c r="B8" s="34"/>
      <c r="C8" s="29" t="s">
        <v>10</v>
      </c>
      <c r="D8" s="30">
        <v>151375</v>
      </c>
      <c r="E8" s="30">
        <v>269394</v>
      </c>
      <c r="F8" s="31">
        <v>2052804470</v>
      </c>
      <c r="G8" s="32">
        <f>SUM(F8/D8)</f>
        <v>13561.053476465731</v>
      </c>
      <c r="H8" s="32">
        <f>SUM(F8/E8)</f>
        <v>7620.0823700602095</v>
      </c>
      <c r="I8" s="32">
        <f>F8/D43</f>
        <v>10353.685264389615</v>
      </c>
      <c r="J8" s="33">
        <f>D8/D43</f>
        <v>0.7634867956503318</v>
      </c>
    </row>
    <row r="9" spans="1:10" ht="18.75" customHeight="1">
      <c r="A9" s="5"/>
      <c r="B9" s="35" t="s">
        <v>11</v>
      </c>
      <c r="C9" s="29" t="s">
        <v>12</v>
      </c>
      <c r="D9" s="30">
        <f>SUM(D7:D8)</f>
        <v>156961</v>
      </c>
      <c r="E9" s="30">
        <f>SUM(E7:E8)</f>
        <v>378963</v>
      </c>
      <c r="F9" s="30">
        <f>SUM(F7:F8)</f>
        <v>4392977200</v>
      </c>
      <c r="G9" s="36"/>
      <c r="H9" s="36"/>
      <c r="I9" s="36"/>
      <c r="J9" s="37"/>
    </row>
    <row r="10" spans="1:10" ht="18.75" customHeight="1">
      <c r="A10" s="6"/>
      <c r="B10" s="35" t="s">
        <v>24</v>
      </c>
      <c r="C10" s="29" t="s">
        <v>12</v>
      </c>
      <c r="D10" s="30">
        <v>27319</v>
      </c>
      <c r="E10" s="30">
        <v>59222</v>
      </c>
      <c r="F10" s="30">
        <v>393491270</v>
      </c>
      <c r="G10" s="32">
        <f>SUM(F10/D10)</f>
        <v>14403.575167465866</v>
      </c>
      <c r="H10" s="32">
        <f>SUM(F10/E10)</f>
        <v>6644.342811792915</v>
      </c>
      <c r="I10" s="32">
        <f>F10/D43</f>
        <v>1984.6433615106826</v>
      </c>
      <c r="J10" s="33">
        <f>D10/D43</f>
        <v>0.13778824621219762</v>
      </c>
    </row>
    <row r="11" spans="1:10" ht="18.75" customHeight="1">
      <c r="A11" s="5"/>
      <c r="B11" s="79" t="s">
        <v>13</v>
      </c>
      <c r="C11" s="80"/>
      <c r="D11" s="38">
        <f>SUM(D9+D10)</f>
        <v>184280</v>
      </c>
      <c r="E11" s="38">
        <f>SUM(E9+E10)</f>
        <v>438185</v>
      </c>
      <c r="F11" s="38">
        <f>SUM(F9+F10)</f>
        <v>4786468470</v>
      </c>
      <c r="G11" s="36"/>
      <c r="H11" s="36"/>
      <c r="I11" s="36"/>
      <c r="J11" s="37"/>
    </row>
    <row r="12" spans="1:10" ht="18.75" customHeight="1">
      <c r="A12" s="5"/>
      <c r="B12" s="77" t="s">
        <v>14</v>
      </c>
      <c r="C12" s="78"/>
      <c r="D12" s="38">
        <v>56000</v>
      </c>
      <c r="E12" s="38">
        <v>74229</v>
      </c>
      <c r="F12" s="38">
        <v>667365740</v>
      </c>
      <c r="G12" s="32">
        <f>SUM(F12/D12)</f>
        <v>11917.245357142858</v>
      </c>
      <c r="H12" s="32">
        <f>SUM(F12/E12)</f>
        <v>8990.633579867706</v>
      </c>
      <c r="I12" s="32">
        <f>F12/D43</f>
        <v>3365.978070086953</v>
      </c>
      <c r="J12" s="33">
        <f>D12/D43</f>
        <v>0.2824459822059031</v>
      </c>
    </row>
    <row r="13" spans="1:10" ht="18.75" customHeight="1">
      <c r="A13" s="5"/>
      <c r="B13" s="79" t="s">
        <v>15</v>
      </c>
      <c r="C13" s="80"/>
      <c r="D13" s="38">
        <v>199</v>
      </c>
      <c r="E13" s="38">
        <v>1482</v>
      </c>
      <c r="F13" s="38">
        <v>14425820</v>
      </c>
      <c r="G13" s="32">
        <f>SUM(F13/D13)</f>
        <v>72491.55778894473</v>
      </c>
      <c r="H13" s="32">
        <f>SUM(F13/E13)</f>
        <v>9734.021592442645</v>
      </c>
      <c r="I13" s="32">
        <f>F13/D43</f>
        <v>72.75919462545646</v>
      </c>
      <c r="J13" s="33">
        <f>D13/D43</f>
        <v>0.0010036919724816914</v>
      </c>
    </row>
    <row r="14" spans="1:10" ht="18.75" customHeight="1">
      <c r="A14" s="5"/>
      <c r="B14" s="79" t="s">
        <v>16</v>
      </c>
      <c r="C14" s="80"/>
      <c r="D14" s="30">
        <f>SUM(D11+D12+D13)</f>
        <v>240479</v>
      </c>
      <c r="E14" s="30">
        <f>E11+E12+E13</f>
        <v>513896</v>
      </c>
      <c r="F14" s="30">
        <f>F11+F12+F13</f>
        <v>5468260030</v>
      </c>
      <c r="G14" s="32">
        <f>SUM(F14/D14)</f>
        <v>22739.033470698065</v>
      </c>
      <c r="H14" s="32">
        <f>SUM(F14/E14)</f>
        <v>10640.791191213786</v>
      </c>
      <c r="I14" s="32">
        <f>F14/D43</f>
        <v>27580.144198761274</v>
      </c>
      <c r="J14" s="33">
        <f>D14/D43</f>
        <v>1.2128987027659532</v>
      </c>
    </row>
    <row r="15" spans="1:10" ht="18.75" customHeight="1">
      <c r="A15" s="5"/>
      <c r="B15" s="39"/>
      <c r="C15" s="39"/>
      <c r="D15" s="40"/>
      <c r="E15" s="40"/>
      <c r="F15" s="40"/>
      <c r="G15" s="40"/>
      <c r="H15" s="40"/>
      <c r="I15" s="40"/>
      <c r="J15" s="40"/>
    </row>
    <row r="16" spans="2:12" ht="18.75" customHeight="1">
      <c r="B16" s="41"/>
      <c r="C16" s="41" t="s">
        <v>17</v>
      </c>
      <c r="D16" s="27"/>
      <c r="E16" s="27"/>
      <c r="F16" s="27"/>
      <c r="G16" s="27"/>
      <c r="H16" s="27"/>
      <c r="I16" s="27"/>
      <c r="J16" s="27"/>
      <c r="K16" s="26"/>
      <c r="L16" s="26"/>
    </row>
    <row r="17" spans="1:12" ht="18.75" customHeight="1">
      <c r="A17" s="5"/>
      <c r="B17" s="71" t="s">
        <v>1</v>
      </c>
      <c r="C17" s="72"/>
      <c r="D17" s="64" t="s">
        <v>41</v>
      </c>
      <c r="E17" s="64" t="s">
        <v>3</v>
      </c>
      <c r="F17" s="75" t="s">
        <v>4</v>
      </c>
      <c r="G17" s="69" t="s">
        <v>5</v>
      </c>
      <c r="H17" s="69" t="s">
        <v>6</v>
      </c>
      <c r="I17" s="69" t="s">
        <v>7</v>
      </c>
      <c r="J17" s="69" t="s">
        <v>27</v>
      </c>
      <c r="K17" s="26"/>
      <c r="L17" s="26"/>
    </row>
    <row r="18" spans="1:12" ht="18.75" customHeight="1">
      <c r="A18" s="5"/>
      <c r="B18" s="73"/>
      <c r="C18" s="74"/>
      <c r="D18" s="65"/>
      <c r="E18" s="65"/>
      <c r="F18" s="76"/>
      <c r="G18" s="70"/>
      <c r="H18" s="70"/>
      <c r="I18" s="70"/>
      <c r="J18" s="70"/>
      <c r="K18" s="26"/>
      <c r="L18" s="26"/>
    </row>
    <row r="19" spans="1:12" ht="18.75" customHeight="1">
      <c r="A19" s="5"/>
      <c r="B19" s="28" t="s">
        <v>8</v>
      </c>
      <c r="C19" s="29" t="s">
        <v>9</v>
      </c>
      <c r="D19" s="30">
        <v>281</v>
      </c>
      <c r="E19" s="30">
        <v>4576</v>
      </c>
      <c r="F19" s="31">
        <v>140476450</v>
      </c>
      <c r="G19" s="32">
        <f>SUM(F19/D19)</f>
        <v>499916.1921708185</v>
      </c>
      <c r="H19" s="32">
        <f>SUM(F19/E19)</f>
        <v>30698.524912587414</v>
      </c>
      <c r="I19" s="32">
        <f>F19/D44</f>
        <v>10983.303362001563</v>
      </c>
      <c r="J19" s="42">
        <f>D19/D44</f>
        <v>0.021970289288506646</v>
      </c>
      <c r="K19" s="26"/>
      <c r="L19" s="26"/>
    </row>
    <row r="20" spans="1:12" ht="18.75" customHeight="1">
      <c r="A20" s="5"/>
      <c r="B20" s="34"/>
      <c r="C20" s="29" t="s">
        <v>10</v>
      </c>
      <c r="D20" s="30">
        <v>9963</v>
      </c>
      <c r="E20" s="30">
        <v>17173</v>
      </c>
      <c r="F20" s="31">
        <v>158464680</v>
      </c>
      <c r="G20" s="32">
        <f>SUM(F20/D20)</f>
        <v>15905.317675398976</v>
      </c>
      <c r="H20" s="32">
        <f>SUM(F20/E20)</f>
        <v>9227.547894951376</v>
      </c>
      <c r="I20" s="32">
        <f>F20/D44</f>
        <v>12389.73260359656</v>
      </c>
      <c r="J20" s="42">
        <f>D20/D44</f>
        <v>0.7789679437060203</v>
      </c>
      <c r="K20" s="26"/>
      <c r="L20" s="26"/>
    </row>
    <row r="21" spans="1:12" ht="18.75" customHeight="1">
      <c r="A21" s="5"/>
      <c r="B21" s="35" t="s">
        <v>11</v>
      </c>
      <c r="C21" s="29" t="s">
        <v>12</v>
      </c>
      <c r="D21" s="30">
        <f>SUM(D19:D20)</f>
        <v>10244</v>
      </c>
      <c r="E21" s="30">
        <f>SUM(E19:E20)</f>
        <v>21749</v>
      </c>
      <c r="F21" s="30">
        <f>SUM(F19:F20)</f>
        <v>298941130</v>
      </c>
      <c r="G21" s="36"/>
      <c r="H21" s="36"/>
      <c r="I21" s="36"/>
      <c r="J21" s="43"/>
      <c r="K21" s="26"/>
      <c r="L21" s="26"/>
    </row>
    <row r="22" spans="1:12" ht="18.75" customHeight="1">
      <c r="A22" s="6"/>
      <c r="B22" s="35" t="s">
        <v>24</v>
      </c>
      <c r="C22" s="29" t="s">
        <v>12</v>
      </c>
      <c r="D22" s="30">
        <v>1805</v>
      </c>
      <c r="E22" s="30">
        <v>3953</v>
      </c>
      <c r="F22" s="30">
        <v>25859410</v>
      </c>
      <c r="G22" s="32">
        <f>SUM(F22/D22)</f>
        <v>14326.54293628809</v>
      </c>
      <c r="H22" s="32">
        <f>SUM(F22/E22)</f>
        <v>6541.717682772578</v>
      </c>
      <c r="I22" s="32">
        <f>F22/D44</f>
        <v>2021.8459734167318</v>
      </c>
      <c r="J22" s="42">
        <f>D22/D44</f>
        <v>0.14112587959343237</v>
      </c>
      <c r="K22" s="26"/>
      <c r="L22" s="26"/>
    </row>
    <row r="23" spans="1:12" ht="18.75" customHeight="1">
      <c r="A23" s="5"/>
      <c r="B23" s="79" t="s">
        <v>13</v>
      </c>
      <c r="C23" s="80"/>
      <c r="D23" s="38">
        <f>SUM(D21+D22)</f>
        <v>12049</v>
      </c>
      <c r="E23" s="38">
        <f>SUM(E21+E22)</f>
        <v>25702</v>
      </c>
      <c r="F23" s="38">
        <f>SUM(F21+F22)</f>
        <v>324800540</v>
      </c>
      <c r="G23" s="36"/>
      <c r="H23" s="36"/>
      <c r="I23" s="36"/>
      <c r="J23" s="43"/>
      <c r="K23" s="26"/>
      <c r="L23" s="26"/>
    </row>
    <row r="24" spans="1:12" ht="18.75" customHeight="1">
      <c r="A24" s="5"/>
      <c r="B24" s="77" t="s">
        <v>14</v>
      </c>
      <c r="C24" s="78"/>
      <c r="D24" s="38">
        <v>3724</v>
      </c>
      <c r="E24" s="38">
        <v>4765</v>
      </c>
      <c r="F24" s="38">
        <v>51270870</v>
      </c>
      <c r="G24" s="32">
        <f>SUM(F24/D24)</f>
        <v>13767.687969924813</v>
      </c>
      <c r="H24" s="32">
        <f>SUM(F24/E24)</f>
        <v>10759.888772298007</v>
      </c>
      <c r="I24" s="32">
        <f>F24/D44</f>
        <v>4008.6684910086005</v>
      </c>
      <c r="J24" s="42">
        <f>D24/D44</f>
        <v>0.291164972634871</v>
      </c>
      <c r="K24" s="26"/>
      <c r="L24" s="26"/>
    </row>
    <row r="25" spans="1:12" ht="18.75" customHeight="1">
      <c r="A25" s="5"/>
      <c r="B25" s="79" t="s">
        <v>15</v>
      </c>
      <c r="C25" s="80"/>
      <c r="D25" s="38">
        <v>10</v>
      </c>
      <c r="E25" s="38">
        <v>67</v>
      </c>
      <c r="F25" s="38">
        <v>808950</v>
      </c>
      <c r="G25" s="32">
        <f>SUM(F25/D25)</f>
        <v>80895</v>
      </c>
      <c r="H25" s="32">
        <f>SUM(F25/E25)</f>
        <v>12073.880597014926</v>
      </c>
      <c r="I25" s="32">
        <f>F25/D44</f>
        <v>63.24863174354965</v>
      </c>
      <c r="J25" s="42">
        <f>D25/D44</f>
        <v>0.0007818608287724785</v>
      </c>
      <c r="K25" s="26"/>
      <c r="L25" s="26"/>
    </row>
    <row r="26" spans="1:12" ht="18.75" customHeight="1">
      <c r="A26" s="5"/>
      <c r="B26" s="79" t="s">
        <v>16</v>
      </c>
      <c r="C26" s="80"/>
      <c r="D26" s="30">
        <f>SUM(D23+D24+D25)</f>
        <v>15783</v>
      </c>
      <c r="E26" s="30">
        <f>E23+E24+E25</f>
        <v>30534</v>
      </c>
      <c r="F26" s="30">
        <f>F23+F24+F25</f>
        <v>376880360</v>
      </c>
      <c r="G26" s="32">
        <f>SUM(F26/D26)</f>
        <v>23878.879807387697</v>
      </c>
      <c r="H26" s="32">
        <f>SUM(F26/E26)</f>
        <v>12342.973734197943</v>
      </c>
      <c r="I26" s="32">
        <f>F26/D44</f>
        <v>29466.799061767004</v>
      </c>
      <c r="J26" s="42">
        <f>D26/D44</f>
        <v>1.2340109460516029</v>
      </c>
      <c r="K26" s="26"/>
      <c r="L26" s="26"/>
    </row>
    <row r="27" spans="1:10" ht="18.75" customHeight="1">
      <c r="A27" s="5"/>
      <c r="B27" s="10"/>
      <c r="C27" s="10"/>
      <c r="D27" s="17"/>
      <c r="E27" s="17"/>
      <c r="F27" s="17"/>
      <c r="G27" s="17"/>
      <c r="H27" s="17"/>
      <c r="I27" s="17"/>
      <c r="J27" s="17"/>
    </row>
    <row r="28" spans="2:10" ht="18.75" customHeight="1">
      <c r="B28" s="81" t="s">
        <v>35</v>
      </c>
      <c r="C28" s="82"/>
      <c r="D28" s="82"/>
      <c r="E28" s="82"/>
      <c r="F28" s="82"/>
      <c r="G28" s="82"/>
      <c r="H28" s="82"/>
      <c r="I28" s="82"/>
      <c r="J28" s="83"/>
    </row>
    <row r="29" spans="1:10" ht="18.75" customHeight="1">
      <c r="A29" s="5"/>
      <c r="B29" s="12"/>
      <c r="C29" s="13"/>
      <c r="D29" s="13"/>
      <c r="E29" s="13"/>
      <c r="F29" s="13"/>
      <c r="G29" s="13"/>
      <c r="H29" s="13"/>
      <c r="I29" s="13"/>
      <c r="J29" s="14"/>
    </row>
    <row r="30" spans="1:10" ht="18.75" customHeight="1">
      <c r="A30" s="5"/>
      <c r="B30" s="71" t="s">
        <v>1</v>
      </c>
      <c r="C30" s="72"/>
      <c r="D30" s="64" t="s">
        <v>2</v>
      </c>
      <c r="E30" s="64" t="s">
        <v>3</v>
      </c>
      <c r="F30" s="75" t="s">
        <v>4</v>
      </c>
      <c r="G30" s="64" t="s">
        <v>5</v>
      </c>
      <c r="H30" s="64" t="s">
        <v>6</v>
      </c>
      <c r="I30" s="64" t="s">
        <v>7</v>
      </c>
      <c r="J30" s="64" t="s">
        <v>27</v>
      </c>
    </row>
    <row r="31" spans="1:10" ht="18.75" customHeight="1">
      <c r="A31" s="5"/>
      <c r="B31" s="73"/>
      <c r="C31" s="74"/>
      <c r="D31" s="65"/>
      <c r="E31" s="65"/>
      <c r="F31" s="76"/>
      <c r="G31" s="65"/>
      <c r="H31" s="65"/>
      <c r="I31" s="65"/>
      <c r="J31" s="65"/>
    </row>
    <row r="32" spans="1:10" ht="18.75" customHeight="1">
      <c r="A32" s="5"/>
      <c r="B32" s="28" t="s">
        <v>8</v>
      </c>
      <c r="C32" s="29" t="s">
        <v>9</v>
      </c>
      <c r="D32" s="38">
        <v>9114</v>
      </c>
      <c r="E32" s="38">
        <v>185110</v>
      </c>
      <c r="F32" s="44">
        <v>4086556310</v>
      </c>
      <c r="G32" s="36">
        <f>F32/D32</f>
        <v>448382.3030502524</v>
      </c>
      <c r="H32" s="36">
        <f>SUM(F32/E32)</f>
        <v>22076.367079034088</v>
      </c>
      <c r="I32" s="36">
        <f>F32/D45</f>
        <v>36480.595518657385</v>
      </c>
      <c r="J32" s="37">
        <f>D32/D45</f>
        <v>0.08136047134440279</v>
      </c>
    </row>
    <row r="33" spans="1:10" ht="18.75" customHeight="1">
      <c r="A33" s="5"/>
      <c r="B33" s="34"/>
      <c r="C33" s="29" t="s">
        <v>10</v>
      </c>
      <c r="D33" s="38">
        <v>146909</v>
      </c>
      <c r="E33" s="38">
        <v>340643</v>
      </c>
      <c r="F33" s="44">
        <v>2745191570</v>
      </c>
      <c r="G33" s="36">
        <f>SUM(F33/D33)</f>
        <v>18686.340319517523</v>
      </c>
      <c r="H33" s="36">
        <f>SUM(F33/E33)</f>
        <v>8058.852141391428</v>
      </c>
      <c r="I33" s="36">
        <f>F33/D43</f>
        <v>13845.863023785987</v>
      </c>
      <c r="J33" s="37">
        <f>D33/D45</f>
        <v>1.3114533119085878</v>
      </c>
    </row>
    <row r="34" spans="1:10" ht="18.75" customHeight="1">
      <c r="A34" s="6"/>
      <c r="B34" s="35" t="s">
        <v>11</v>
      </c>
      <c r="C34" s="29" t="s">
        <v>12</v>
      </c>
      <c r="D34" s="38">
        <f>SUM(D32:D33)</f>
        <v>156023</v>
      </c>
      <c r="E34" s="38">
        <f>SUM(E32:E33)</f>
        <v>525753</v>
      </c>
      <c r="F34" s="38">
        <f>SUM(F32:F33)</f>
        <v>6831747880</v>
      </c>
      <c r="G34" s="36"/>
      <c r="H34" s="36"/>
      <c r="I34" s="36"/>
      <c r="J34" s="37"/>
    </row>
    <row r="35" spans="1:10" ht="18.75" customHeight="1">
      <c r="A35" s="5"/>
      <c r="B35" s="35" t="s">
        <v>24</v>
      </c>
      <c r="C35" s="29" t="s">
        <v>12</v>
      </c>
      <c r="D35" s="38">
        <v>12529</v>
      </c>
      <c r="E35" s="38">
        <v>28220</v>
      </c>
      <c r="F35" s="38">
        <v>214085890</v>
      </c>
      <c r="G35" s="36">
        <f>SUM(F35/D35)</f>
        <v>17087.22882911645</v>
      </c>
      <c r="H35" s="36">
        <f>SUM(F35/E35)</f>
        <v>7586.31785967399</v>
      </c>
      <c r="I35" s="36">
        <f>F35/D45</f>
        <v>1911.1398857346903</v>
      </c>
      <c r="J35" s="37">
        <f>D35/D45</f>
        <v>0.11184609891090877</v>
      </c>
    </row>
    <row r="36" spans="1:10" ht="18.75" customHeight="1">
      <c r="A36" s="5"/>
      <c r="B36" s="79" t="s">
        <v>13</v>
      </c>
      <c r="C36" s="80"/>
      <c r="D36" s="38">
        <f>D34+D35</f>
        <v>168552</v>
      </c>
      <c r="E36" s="38">
        <f>SUM(E34+E35)</f>
        <v>553973</v>
      </c>
      <c r="F36" s="38">
        <f>SUM(F34+F35)</f>
        <v>7045833770</v>
      </c>
      <c r="G36" s="36"/>
      <c r="H36" s="36"/>
      <c r="I36" s="36"/>
      <c r="J36" s="37"/>
    </row>
    <row r="37" spans="1:10" ht="18.75" customHeight="1">
      <c r="A37" s="5"/>
      <c r="B37" s="77" t="s">
        <v>14</v>
      </c>
      <c r="C37" s="78"/>
      <c r="D37" s="38">
        <v>55536</v>
      </c>
      <c r="E37" s="38">
        <v>84886</v>
      </c>
      <c r="F37" s="38">
        <v>914952010</v>
      </c>
      <c r="G37" s="36">
        <f>SUM(F37/D37)</f>
        <v>16474.93535724575</v>
      </c>
      <c r="H37" s="36">
        <f>SUM(F37/E37)</f>
        <v>10778.59729519591</v>
      </c>
      <c r="I37" s="36">
        <f>F37/D45</f>
        <v>8167.755847170149</v>
      </c>
      <c r="J37" s="37">
        <f>D37/D45</f>
        <v>0.4957686127477236</v>
      </c>
    </row>
    <row r="38" spans="1:10" ht="18.75" customHeight="1">
      <c r="A38" s="5"/>
      <c r="B38" s="79" t="s">
        <v>15</v>
      </c>
      <c r="C38" s="80"/>
      <c r="D38" s="38">
        <v>311</v>
      </c>
      <c r="E38" s="38">
        <v>2855</v>
      </c>
      <c r="F38" s="38">
        <v>27630075</v>
      </c>
      <c r="G38" s="36">
        <f>SUM(F38/D38)</f>
        <v>88842.6848874598</v>
      </c>
      <c r="H38" s="36">
        <f>SUM(F38/E38)</f>
        <v>9677.784588441331</v>
      </c>
      <c r="I38" s="36">
        <f>F38/D45</f>
        <v>246.65305302624532</v>
      </c>
      <c r="J38" s="37">
        <f>D38/D45</f>
        <v>0.0027762899482235313</v>
      </c>
    </row>
    <row r="39" spans="1:10" ht="18" customHeight="1">
      <c r="A39" s="5"/>
      <c r="B39" s="79" t="s">
        <v>16</v>
      </c>
      <c r="C39" s="80"/>
      <c r="D39" s="38">
        <f>SUM(D36+D37+D38)</f>
        <v>224399</v>
      </c>
      <c r="E39" s="38">
        <f>SUM(E36+E37+E38)</f>
        <v>641714</v>
      </c>
      <c r="F39" s="38">
        <f>F36+F37+F38</f>
        <v>7988415855</v>
      </c>
      <c r="G39" s="36">
        <f>SUM(F39/D39)</f>
        <v>35599.15977789562</v>
      </c>
      <c r="H39" s="36">
        <f>SUM(F39/E39)</f>
        <v>12448.560971086808</v>
      </c>
      <c r="I39" s="36">
        <f>F39/D45</f>
        <v>71312.4072040707</v>
      </c>
      <c r="J39" s="37">
        <f>D39/D45</f>
        <v>2.0032047848598467</v>
      </c>
    </row>
    <row r="40" spans="2:10" ht="18" customHeight="1">
      <c r="B40" s="27"/>
      <c r="C40" s="27"/>
      <c r="D40" s="27"/>
      <c r="E40" s="27"/>
      <c r="F40" s="27"/>
      <c r="G40" s="27"/>
      <c r="H40" s="27"/>
      <c r="I40" s="27"/>
      <c r="J40" s="27"/>
    </row>
    <row r="41" spans="2:10" ht="18" customHeight="1">
      <c r="B41" s="27" t="s">
        <v>26</v>
      </c>
      <c r="C41" s="27"/>
      <c r="D41" s="27"/>
      <c r="E41" s="2"/>
      <c r="F41" s="2"/>
      <c r="G41" s="2"/>
      <c r="H41" s="2"/>
      <c r="I41" s="2"/>
      <c r="J41" s="2"/>
    </row>
    <row r="42" spans="2:10" ht="18" customHeight="1">
      <c r="B42" s="85" t="s">
        <v>36</v>
      </c>
      <c r="C42" s="85"/>
      <c r="D42" s="85"/>
      <c r="E42" s="2"/>
      <c r="F42" s="2"/>
      <c r="G42" s="2"/>
      <c r="H42" s="2"/>
      <c r="I42" s="2"/>
      <c r="J42" s="2"/>
    </row>
    <row r="43" spans="2:10" ht="18.75" customHeight="1">
      <c r="B43" s="84" t="s">
        <v>18</v>
      </c>
      <c r="C43" s="84"/>
      <c r="D43" s="56">
        <v>198268</v>
      </c>
      <c r="E43" s="2"/>
      <c r="F43" s="2"/>
      <c r="G43" s="2"/>
      <c r="H43" s="2"/>
      <c r="I43" s="2"/>
      <c r="J43" s="2"/>
    </row>
    <row r="44" spans="2:10" ht="18.75" customHeight="1">
      <c r="B44" s="84" t="s">
        <v>19</v>
      </c>
      <c r="C44" s="84"/>
      <c r="D44" s="56">
        <v>12790</v>
      </c>
      <c r="E44" s="2"/>
      <c r="F44" s="2"/>
      <c r="G44" s="2"/>
      <c r="H44" s="2"/>
      <c r="I44" s="2"/>
      <c r="J44" s="2"/>
    </row>
    <row r="45" spans="2:10" ht="18.75" customHeight="1">
      <c r="B45" s="84" t="s">
        <v>30</v>
      </c>
      <c r="C45" s="84"/>
      <c r="D45" s="56">
        <v>112020</v>
      </c>
      <c r="E45" s="2"/>
      <c r="F45" s="2"/>
      <c r="G45" s="2"/>
      <c r="H45" s="2"/>
      <c r="I45" s="2"/>
      <c r="J45" s="2"/>
    </row>
    <row r="46" spans="2:10" ht="18.75" customHeight="1">
      <c r="B46" s="84" t="s">
        <v>20</v>
      </c>
      <c r="C46" s="84"/>
      <c r="D46" s="57">
        <f>SUM(D43:D45)</f>
        <v>323078</v>
      </c>
      <c r="E46" s="2"/>
      <c r="F46" s="2"/>
      <c r="G46" s="2"/>
      <c r="H46" s="2"/>
      <c r="I46" s="2"/>
      <c r="J46" s="2"/>
    </row>
    <row r="47" spans="2:4" ht="13.5">
      <c r="B47" s="58"/>
      <c r="C47" s="59"/>
      <c r="D47" s="59"/>
    </row>
    <row r="48" spans="2:4" ht="13.5">
      <c r="B48" s="59"/>
      <c r="C48" s="59"/>
      <c r="D48" s="59"/>
    </row>
  </sheetData>
  <mergeCells count="44">
    <mergeCell ref="B46:C46"/>
    <mergeCell ref="B38:C38"/>
    <mergeCell ref="B36:C36"/>
    <mergeCell ref="B37:C37"/>
    <mergeCell ref="B42:D42"/>
    <mergeCell ref="B43:C43"/>
    <mergeCell ref="B44:C44"/>
    <mergeCell ref="B45:C45"/>
    <mergeCell ref="B39:C39"/>
    <mergeCell ref="B25:C25"/>
    <mergeCell ref="B26:C26"/>
    <mergeCell ref="B28:J28"/>
    <mergeCell ref="B30:C31"/>
    <mergeCell ref="D30:D31"/>
    <mergeCell ref="E30:E31"/>
    <mergeCell ref="F30:F31"/>
    <mergeCell ref="J30:J31"/>
    <mergeCell ref="G30:G31"/>
    <mergeCell ref="H30:H31"/>
    <mergeCell ref="J5:J6"/>
    <mergeCell ref="J17:J18"/>
    <mergeCell ref="B23:C23"/>
    <mergeCell ref="B24:C24"/>
    <mergeCell ref="E17:E18"/>
    <mergeCell ref="F17:F18"/>
    <mergeCell ref="G17:G18"/>
    <mergeCell ref="H17:H18"/>
    <mergeCell ref="B17:C18"/>
    <mergeCell ref="D17:D18"/>
    <mergeCell ref="I17:I18"/>
    <mergeCell ref="H5:H6"/>
    <mergeCell ref="I5:I6"/>
    <mergeCell ref="B14:C14"/>
    <mergeCell ref="B11:C11"/>
    <mergeCell ref="I30:I31"/>
    <mergeCell ref="C1:J1"/>
    <mergeCell ref="I3:J3"/>
    <mergeCell ref="G5:G6"/>
    <mergeCell ref="B5:C6"/>
    <mergeCell ref="D5:D6"/>
    <mergeCell ref="E5:E6"/>
    <mergeCell ref="F5:F6"/>
    <mergeCell ref="B12:C12"/>
    <mergeCell ref="B13:C13"/>
  </mergeCells>
  <printOptions/>
  <pageMargins left="0.75" right="0.75" top="0.59" bottom="0.44" header="0.38" footer="0.3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="75" zoomScaleNormal="75" workbookViewId="0" topLeftCell="A1">
      <selection activeCell="F42" sqref="F42"/>
    </sheetView>
  </sheetViews>
  <sheetFormatPr defaultColWidth="9.00390625" defaultRowHeight="13.5"/>
  <cols>
    <col min="1" max="1" width="3.25390625" style="1" customWidth="1"/>
    <col min="2" max="2" width="10.00390625" style="1" customWidth="1"/>
    <col min="3" max="3" width="17.50390625" style="1" customWidth="1"/>
    <col min="4" max="4" width="15.625" style="16" customWidth="1"/>
    <col min="5" max="5" width="14.00390625" style="16" customWidth="1"/>
    <col min="6" max="10" width="24.125" style="16" customWidth="1"/>
    <col min="11" max="16384" width="9.00390625" style="1" customWidth="1"/>
  </cols>
  <sheetData>
    <row r="1" spans="3:10" ht="23.25" customHeight="1">
      <c r="C1" s="66" t="s">
        <v>37</v>
      </c>
      <c r="D1" s="66"/>
      <c r="E1" s="66"/>
      <c r="F1" s="66"/>
      <c r="G1" s="67"/>
      <c r="H1" s="67"/>
      <c r="I1" s="67"/>
      <c r="J1" s="67"/>
    </row>
    <row r="2" spans="3:10" ht="7.5" customHeight="1">
      <c r="C2" s="3"/>
      <c r="D2" s="3"/>
      <c r="E2" s="3"/>
      <c r="F2" s="3"/>
      <c r="G2" s="4"/>
      <c r="H2" s="4"/>
      <c r="I2" s="4"/>
      <c r="J2" s="4"/>
    </row>
    <row r="3" spans="2:10" ht="24.75" customHeight="1">
      <c r="B3" s="25"/>
      <c r="C3" s="23"/>
      <c r="D3" s="23"/>
      <c r="E3" s="23"/>
      <c r="F3" s="23"/>
      <c r="G3" s="24"/>
      <c r="H3" s="24"/>
      <c r="I3" s="86" t="s">
        <v>29</v>
      </c>
      <c r="J3" s="86"/>
    </row>
    <row r="4" spans="2:10" ht="18.75" customHeight="1">
      <c r="B4" s="27"/>
      <c r="C4" s="27" t="s">
        <v>0</v>
      </c>
      <c r="D4" s="45"/>
      <c r="E4" s="45"/>
      <c r="F4" s="45"/>
      <c r="G4" s="45"/>
      <c r="H4" s="45"/>
      <c r="I4" s="45"/>
      <c r="J4" s="45"/>
    </row>
    <row r="5" spans="1:10" s="9" customFormat="1" ht="18.75" customHeight="1">
      <c r="A5" s="8"/>
      <c r="B5" s="71" t="s">
        <v>1</v>
      </c>
      <c r="C5" s="72"/>
      <c r="D5" s="64" t="s">
        <v>2</v>
      </c>
      <c r="E5" s="64" t="s">
        <v>3</v>
      </c>
      <c r="F5" s="75" t="s">
        <v>4</v>
      </c>
      <c r="G5" s="64" t="s">
        <v>5</v>
      </c>
      <c r="H5" s="64" t="s">
        <v>6</v>
      </c>
      <c r="I5" s="64" t="s">
        <v>7</v>
      </c>
      <c r="J5" s="64" t="s">
        <v>27</v>
      </c>
    </row>
    <row r="6" spans="1:10" s="9" customFormat="1" ht="18.75" customHeight="1">
      <c r="A6" s="8"/>
      <c r="B6" s="73"/>
      <c r="C6" s="74"/>
      <c r="D6" s="65"/>
      <c r="E6" s="65"/>
      <c r="F6" s="76"/>
      <c r="G6" s="65"/>
      <c r="H6" s="65"/>
      <c r="I6" s="65"/>
      <c r="J6" s="65"/>
    </row>
    <row r="7" spans="1:10" ht="18.75" customHeight="1">
      <c r="A7" s="5"/>
      <c r="B7" s="28" t="s">
        <v>8</v>
      </c>
      <c r="C7" s="29" t="s">
        <v>9</v>
      </c>
      <c r="D7" s="38">
        <v>5461</v>
      </c>
      <c r="E7" s="38">
        <v>106000</v>
      </c>
      <c r="F7" s="44">
        <v>2355516570</v>
      </c>
      <c r="G7" s="36">
        <f>SUM(F7/D7)</f>
        <v>431334.2922541659</v>
      </c>
      <c r="H7" s="36">
        <f>SUM(F7/E7)</f>
        <v>22221.854433962264</v>
      </c>
      <c r="I7" s="36">
        <f>F7/D43</f>
        <v>11908.878232513462</v>
      </c>
      <c r="J7" s="37">
        <f>D7/D43</f>
        <v>0.027609393564043582</v>
      </c>
    </row>
    <row r="8" spans="1:10" ht="18.75" customHeight="1">
      <c r="A8" s="5"/>
      <c r="B8" s="34"/>
      <c r="C8" s="29" t="s">
        <v>10</v>
      </c>
      <c r="D8" s="38">
        <v>151473</v>
      </c>
      <c r="E8" s="38">
        <v>270646</v>
      </c>
      <c r="F8" s="44">
        <v>2080467940</v>
      </c>
      <c r="G8" s="36">
        <f>SUM(F8/D8)</f>
        <v>13734.909455810606</v>
      </c>
      <c r="H8" s="36">
        <f>SUM(F8/E8)</f>
        <v>7687.0448482519605</v>
      </c>
      <c r="I8" s="36">
        <f>F8/D43</f>
        <v>10518.304001617837</v>
      </c>
      <c r="J8" s="37">
        <f>D8/D43</f>
        <v>0.7658080335701105</v>
      </c>
    </row>
    <row r="9" spans="1:10" ht="18.75" customHeight="1">
      <c r="A9" s="5"/>
      <c r="B9" s="35" t="s">
        <v>11</v>
      </c>
      <c r="C9" s="29" t="s">
        <v>12</v>
      </c>
      <c r="D9" s="38">
        <f>SUM(D7:D8)</f>
        <v>156934</v>
      </c>
      <c r="E9" s="38">
        <f>SUM(E7:E8)</f>
        <v>376646</v>
      </c>
      <c r="F9" s="38">
        <f>SUM(F7:F8)</f>
        <v>4435984510</v>
      </c>
      <c r="G9" s="36"/>
      <c r="H9" s="36"/>
      <c r="I9" s="36"/>
      <c r="J9" s="37"/>
    </row>
    <row r="10" spans="1:10" ht="18.75" customHeight="1">
      <c r="A10" s="6"/>
      <c r="B10" s="35" t="s">
        <v>24</v>
      </c>
      <c r="C10" s="29" t="s">
        <v>12</v>
      </c>
      <c r="D10" s="38">
        <v>27227</v>
      </c>
      <c r="E10" s="38">
        <v>60623</v>
      </c>
      <c r="F10" s="38">
        <v>405892340</v>
      </c>
      <c r="G10" s="36">
        <f>SUM(F10/D10)</f>
        <v>14907.71440114592</v>
      </c>
      <c r="H10" s="36">
        <f>SUM(F10/E10)</f>
        <v>6695.352259043598</v>
      </c>
      <c r="I10" s="36">
        <f>F10/D43</f>
        <v>2052.0859475719813</v>
      </c>
      <c r="J10" s="37">
        <f>D10/D43</f>
        <v>0.13765262013701055</v>
      </c>
    </row>
    <row r="11" spans="1:10" ht="18.75" customHeight="1">
      <c r="A11" s="5"/>
      <c r="B11" s="79" t="s">
        <v>13</v>
      </c>
      <c r="C11" s="80"/>
      <c r="D11" s="38">
        <f>SUM(D9+D10)</f>
        <v>184161</v>
      </c>
      <c r="E11" s="38">
        <f>SUM(E9+E10)</f>
        <v>437269</v>
      </c>
      <c r="F11" s="38">
        <f>SUM(F9+F10)</f>
        <v>4841876850</v>
      </c>
      <c r="G11" s="36"/>
      <c r="H11" s="36"/>
      <c r="I11" s="36"/>
      <c r="J11" s="37"/>
    </row>
    <row r="12" spans="1:10" ht="18.75" customHeight="1">
      <c r="A12" s="5"/>
      <c r="B12" s="77" t="s">
        <v>14</v>
      </c>
      <c r="C12" s="78"/>
      <c r="D12" s="38">
        <v>56303</v>
      </c>
      <c r="E12" s="38">
        <v>75222</v>
      </c>
      <c r="F12" s="38">
        <v>686091070</v>
      </c>
      <c r="G12" s="36">
        <f>SUM(F12/D12)</f>
        <v>12185.692947089854</v>
      </c>
      <c r="H12" s="36">
        <f>SUM(F12/E12)</f>
        <v>9120.883119300204</v>
      </c>
      <c r="I12" s="36">
        <f>F12/D43</f>
        <v>3468.6977426123008</v>
      </c>
      <c r="J12" s="37">
        <f>D12/D43</f>
        <v>0.28465330266184685</v>
      </c>
    </row>
    <row r="13" spans="1:10" ht="18.75" customHeight="1">
      <c r="A13" s="5"/>
      <c r="B13" s="79" t="s">
        <v>15</v>
      </c>
      <c r="C13" s="80"/>
      <c r="D13" s="38">
        <v>209</v>
      </c>
      <c r="E13" s="38">
        <v>1512</v>
      </c>
      <c r="F13" s="38">
        <v>14510150</v>
      </c>
      <c r="G13" s="36">
        <f>SUM(F13/D13)</f>
        <v>69426.55502392344</v>
      </c>
      <c r="H13" s="36">
        <f>SUM(F13/E13)</f>
        <v>9596.660052910052</v>
      </c>
      <c r="I13" s="36">
        <f>F13/D43</f>
        <v>73.35953891655502</v>
      </c>
      <c r="J13" s="37">
        <f>D13/D43</f>
        <v>0.001056649561414596</v>
      </c>
    </row>
    <row r="14" spans="1:10" ht="18.75" customHeight="1">
      <c r="A14" s="5"/>
      <c r="B14" s="79" t="s">
        <v>16</v>
      </c>
      <c r="C14" s="80"/>
      <c r="D14" s="38">
        <f>SUM(D11+D12+D13)</f>
        <v>240673</v>
      </c>
      <c r="E14" s="38">
        <f>E11+E12+E13</f>
        <v>514003</v>
      </c>
      <c r="F14" s="38">
        <f>F11+F12+F13</f>
        <v>5542478070</v>
      </c>
      <c r="G14" s="36">
        <f>SUM(F14/D14)</f>
        <v>23029.08124301438</v>
      </c>
      <c r="H14" s="36">
        <f>SUM(F14/E14)</f>
        <v>10782.968328978624</v>
      </c>
      <c r="I14" s="36">
        <f>F14/D43</f>
        <v>28021.325463232133</v>
      </c>
      <c r="J14" s="37">
        <f>D14/D43</f>
        <v>1.216779999494426</v>
      </c>
    </row>
    <row r="15" spans="1:10" ht="18.75" customHeight="1">
      <c r="A15" s="5"/>
      <c r="B15" s="39"/>
      <c r="C15" s="39"/>
      <c r="D15" s="46"/>
      <c r="E15" s="46"/>
      <c r="F15" s="46"/>
      <c r="G15" s="46"/>
      <c r="H15" s="46"/>
      <c r="I15" s="46"/>
      <c r="J15" s="46"/>
    </row>
    <row r="16" spans="2:10" ht="18.75" customHeight="1">
      <c r="B16" s="41"/>
      <c r="C16" s="41" t="s">
        <v>17</v>
      </c>
      <c r="D16" s="45"/>
      <c r="E16" s="45"/>
      <c r="F16" s="45"/>
      <c r="G16" s="45"/>
      <c r="H16" s="45"/>
      <c r="I16" s="45"/>
      <c r="J16" s="45"/>
    </row>
    <row r="17" spans="1:10" s="9" customFormat="1" ht="18.75" customHeight="1">
      <c r="A17" s="8"/>
      <c r="B17" s="71" t="s">
        <v>1</v>
      </c>
      <c r="C17" s="72"/>
      <c r="D17" s="64" t="s">
        <v>2</v>
      </c>
      <c r="E17" s="64" t="s">
        <v>3</v>
      </c>
      <c r="F17" s="75" t="s">
        <v>4</v>
      </c>
      <c r="G17" s="64" t="s">
        <v>5</v>
      </c>
      <c r="H17" s="64" t="s">
        <v>6</v>
      </c>
      <c r="I17" s="64" t="s">
        <v>7</v>
      </c>
      <c r="J17" s="64" t="s">
        <v>27</v>
      </c>
    </row>
    <row r="18" spans="1:10" s="9" customFormat="1" ht="18.75" customHeight="1">
      <c r="A18" s="8"/>
      <c r="B18" s="73"/>
      <c r="C18" s="74"/>
      <c r="D18" s="65"/>
      <c r="E18" s="65"/>
      <c r="F18" s="76"/>
      <c r="G18" s="65"/>
      <c r="H18" s="65"/>
      <c r="I18" s="65"/>
      <c r="J18" s="65"/>
    </row>
    <row r="19" spans="1:10" ht="18.75" customHeight="1">
      <c r="A19" s="5"/>
      <c r="B19" s="28" t="s">
        <v>8</v>
      </c>
      <c r="C19" s="29" t="s">
        <v>9</v>
      </c>
      <c r="D19" s="38">
        <v>289</v>
      </c>
      <c r="E19" s="38">
        <v>4723</v>
      </c>
      <c r="F19" s="44">
        <v>129085540</v>
      </c>
      <c r="G19" s="36">
        <f>SUM(F19/D19)</f>
        <v>446662.76816608995</v>
      </c>
      <c r="H19" s="36">
        <f>SUM(F19/E19)</f>
        <v>27331.259792504763</v>
      </c>
      <c r="I19" s="36">
        <f>F19/D44</f>
        <v>10103.752348152786</v>
      </c>
      <c r="J19" s="43">
        <f>D19/D44</f>
        <v>0.022620538509705697</v>
      </c>
    </row>
    <row r="20" spans="1:10" ht="18.75" customHeight="1">
      <c r="A20" s="5"/>
      <c r="B20" s="34"/>
      <c r="C20" s="29" t="s">
        <v>10</v>
      </c>
      <c r="D20" s="38">
        <v>10379</v>
      </c>
      <c r="E20" s="38">
        <v>18302</v>
      </c>
      <c r="F20" s="44">
        <v>164306200</v>
      </c>
      <c r="G20" s="36">
        <f>SUM(F20/D20)</f>
        <v>15830.63878986415</v>
      </c>
      <c r="H20" s="36">
        <f>SUM(F20/E20)</f>
        <v>8977.499726805814</v>
      </c>
      <c r="I20" s="36">
        <f>F20/D44</f>
        <v>12860.535378835317</v>
      </c>
      <c r="J20" s="43">
        <f>D20/D44</f>
        <v>0.8123825923606762</v>
      </c>
    </row>
    <row r="21" spans="1:10" ht="18.75" customHeight="1">
      <c r="A21" s="5"/>
      <c r="B21" s="35" t="s">
        <v>11</v>
      </c>
      <c r="C21" s="29" t="s">
        <v>12</v>
      </c>
      <c r="D21" s="38">
        <f>SUM(D19:D20)</f>
        <v>10668</v>
      </c>
      <c r="E21" s="38">
        <f>SUM(E19:E20)</f>
        <v>23025</v>
      </c>
      <c r="F21" s="38">
        <f>SUM(F19:F20)</f>
        <v>293391740</v>
      </c>
      <c r="G21" s="36"/>
      <c r="H21" s="36"/>
      <c r="I21" s="36"/>
      <c r="J21" s="43"/>
    </row>
    <row r="22" spans="1:10" ht="18.75" customHeight="1">
      <c r="A22" s="6"/>
      <c r="B22" s="35" t="s">
        <v>24</v>
      </c>
      <c r="C22" s="29" t="s">
        <v>12</v>
      </c>
      <c r="D22" s="38">
        <v>1984</v>
      </c>
      <c r="E22" s="38">
        <v>4452</v>
      </c>
      <c r="F22" s="38">
        <v>27773570</v>
      </c>
      <c r="G22" s="36">
        <f>SUM(F22/D22)</f>
        <v>13998.775201612903</v>
      </c>
      <c r="H22" s="36">
        <f>SUM(F22/E22)</f>
        <v>6238.447888589398</v>
      </c>
      <c r="I22" s="36">
        <f>F22/D44</f>
        <v>2173.8861928616157</v>
      </c>
      <c r="J22" s="43">
        <f>D22/D44</f>
        <v>0.15529117094552286</v>
      </c>
    </row>
    <row r="23" spans="1:10" ht="18.75" customHeight="1">
      <c r="A23" s="5"/>
      <c r="B23" s="79" t="s">
        <v>13</v>
      </c>
      <c r="C23" s="80"/>
      <c r="D23" s="38">
        <f>SUM(D21+D22)</f>
        <v>12652</v>
      </c>
      <c r="E23" s="38">
        <f>SUM(E21+E22)</f>
        <v>27477</v>
      </c>
      <c r="F23" s="38">
        <f>SUM(F21+F22)</f>
        <v>321165310</v>
      </c>
      <c r="G23" s="36"/>
      <c r="H23" s="36"/>
      <c r="I23" s="36"/>
      <c r="J23" s="43"/>
    </row>
    <row r="24" spans="1:10" ht="18.75" customHeight="1">
      <c r="A24" s="5"/>
      <c r="B24" s="77" t="s">
        <v>14</v>
      </c>
      <c r="C24" s="78"/>
      <c r="D24" s="38">
        <v>3757</v>
      </c>
      <c r="E24" s="38">
        <v>4764</v>
      </c>
      <c r="F24" s="38">
        <v>50842010</v>
      </c>
      <c r="G24" s="36">
        <f>SUM(F24/D24)</f>
        <v>13532.60846420016</v>
      </c>
      <c r="H24" s="36">
        <f>SUM(F24/E24)</f>
        <v>10672.126364399664</v>
      </c>
      <c r="I24" s="36">
        <f>F24/D44</f>
        <v>3979.493581715717</v>
      </c>
      <c r="J24" s="43">
        <f>D24/D44</f>
        <v>0.2940670006261741</v>
      </c>
    </row>
    <row r="25" spans="1:10" ht="18.75" customHeight="1">
      <c r="A25" s="5"/>
      <c r="B25" s="79" t="s">
        <v>15</v>
      </c>
      <c r="C25" s="80"/>
      <c r="D25" s="38">
        <v>8</v>
      </c>
      <c r="E25" s="38">
        <v>54</v>
      </c>
      <c r="F25" s="38">
        <v>665600</v>
      </c>
      <c r="G25" s="36">
        <f>SUM(F25/D25)</f>
        <v>83200</v>
      </c>
      <c r="H25" s="36">
        <f>SUM(F25/E25)</f>
        <v>12325.925925925925</v>
      </c>
      <c r="I25" s="36">
        <f>F25/D44</f>
        <v>52.097683155917345</v>
      </c>
      <c r="J25" s="43">
        <f>D25/D44</f>
        <v>0.0006261740763932373</v>
      </c>
    </row>
    <row r="26" spans="1:10" ht="18.75" customHeight="1">
      <c r="A26" s="5"/>
      <c r="B26" s="79" t="s">
        <v>16</v>
      </c>
      <c r="C26" s="80"/>
      <c r="D26" s="38">
        <f>SUM(D23+D24+D25)</f>
        <v>16417</v>
      </c>
      <c r="E26" s="38">
        <f>E23+E24+E25</f>
        <v>32295</v>
      </c>
      <c r="F26" s="38">
        <f>F23+F24+F25</f>
        <v>372672920</v>
      </c>
      <c r="G26" s="36">
        <f>SUM(F26/D26)</f>
        <v>22700.42760553085</v>
      </c>
      <c r="H26" s="36">
        <f>SUM(F26/E26)</f>
        <v>11539.647623471126</v>
      </c>
      <c r="I26" s="36">
        <f>F26/D44</f>
        <v>29169.765184721353</v>
      </c>
      <c r="J26" s="43">
        <f>D26/D44</f>
        <v>1.2849874765184721</v>
      </c>
    </row>
    <row r="27" spans="1:10" ht="18.75" customHeight="1">
      <c r="A27" s="5"/>
      <c r="B27" s="39"/>
      <c r="C27" s="39"/>
      <c r="D27" s="46"/>
      <c r="E27" s="46"/>
      <c r="F27" s="46"/>
      <c r="G27" s="46"/>
      <c r="H27" s="46"/>
      <c r="I27" s="46"/>
      <c r="J27" s="46"/>
    </row>
    <row r="28" spans="2:10" ht="18.75" customHeight="1">
      <c r="B28" s="81" t="s">
        <v>38</v>
      </c>
      <c r="C28" s="82"/>
      <c r="D28" s="82"/>
      <c r="E28" s="82"/>
      <c r="F28" s="82"/>
      <c r="G28" s="82"/>
      <c r="H28" s="82"/>
      <c r="I28" s="82"/>
      <c r="J28" s="83"/>
    </row>
    <row r="29" spans="1:10" s="15" customFormat="1" ht="18.75" customHeight="1">
      <c r="A29" s="11"/>
      <c r="B29" s="47"/>
      <c r="C29" s="48"/>
      <c r="D29" s="48"/>
      <c r="E29" s="48"/>
      <c r="F29" s="48"/>
      <c r="G29" s="48"/>
      <c r="H29" s="48"/>
      <c r="I29" s="48"/>
      <c r="J29" s="49"/>
    </row>
    <row r="30" spans="1:10" s="15" customFormat="1" ht="18.75" customHeight="1">
      <c r="A30" s="11"/>
      <c r="B30" s="71" t="s">
        <v>1</v>
      </c>
      <c r="C30" s="72"/>
      <c r="D30" s="64" t="s">
        <v>2</v>
      </c>
      <c r="E30" s="64" t="s">
        <v>3</v>
      </c>
      <c r="F30" s="75" t="s">
        <v>4</v>
      </c>
      <c r="G30" s="64" t="s">
        <v>5</v>
      </c>
      <c r="H30" s="64" t="s">
        <v>6</v>
      </c>
      <c r="I30" s="64" t="s">
        <v>7</v>
      </c>
      <c r="J30" s="64" t="s">
        <v>27</v>
      </c>
    </row>
    <row r="31" spans="1:10" ht="18.75" customHeight="1">
      <c r="A31" s="5"/>
      <c r="B31" s="73"/>
      <c r="C31" s="74"/>
      <c r="D31" s="65"/>
      <c r="E31" s="65"/>
      <c r="F31" s="76"/>
      <c r="G31" s="65"/>
      <c r="H31" s="65"/>
      <c r="I31" s="65"/>
      <c r="J31" s="65"/>
    </row>
    <row r="32" spans="1:10" ht="18.75" customHeight="1">
      <c r="A32" s="5"/>
      <c r="B32" s="28" t="s">
        <v>8</v>
      </c>
      <c r="C32" s="29" t="s">
        <v>9</v>
      </c>
      <c r="D32" s="38">
        <v>9152</v>
      </c>
      <c r="E32" s="38">
        <v>180642</v>
      </c>
      <c r="F32" s="44">
        <v>3978814490</v>
      </c>
      <c r="G32" s="36">
        <f>F32/D32</f>
        <v>434748.086756993</v>
      </c>
      <c r="H32" s="36">
        <f>SUM(F32/E32)</f>
        <v>22025.96566689917</v>
      </c>
      <c r="I32" s="36">
        <f>F32/D45</f>
        <v>35445.37727612871</v>
      </c>
      <c r="J32" s="37">
        <f>D32/D45</f>
        <v>0.08153084132131276</v>
      </c>
    </row>
    <row r="33" spans="1:10" ht="18.75" customHeight="1">
      <c r="A33" s="5"/>
      <c r="B33" s="34"/>
      <c r="C33" s="29" t="s">
        <v>10</v>
      </c>
      <c r="D33" s="38">
        <v>147387</v>
      </c>
      <c r="E33" s="38">
        <v>342144</v>
      </c>
      <c r="F33" s="44">
        <v>2782669980</v>
      </c>
      <c r="G33" s="36">
        <f>SUM(F33/D33)</f>
        <v>18880.02320421747</v>
      </c>
      <c r="H33" s="36">
        <f>SUM(F33/E33)</f>
        <v>8133.03749298541</v>
      </c>
      <c r="I33" s="36">
        <f>F33/D45</f>
        <v>24789.491323094466</v>
      </c>
      <c r="J33" s="37">
        <f>D33/D45</f>
        <v>1.313001104657378</v>
      </c>
    </row>
    <row r="34" spans="1:10" ht="18.75" customHeight="1">
      <c r="A34" s="6"/>
      <c r="B34" s="35" t="s">
        <v>11</v>
      </c>
      <c r="C34" s="29" t="s">
        <v>12</v>
      </c>
      <c r="D34" s="38">
        <f>SUM(D32:D33)</f>
        <v>156539</v>
      </c>
      <c r="E34" s="38">
        <f>SUM(E32:E33)</f>
        <v>522786</v>
      </c>
      <c r="F34" s="38">
        <f>SUM(F32:F33)</f>
        <v>6761484470</v>
      </c>
      <c r="G34" s="36"/>
      <c r="H34" s="36"/>
      <c r="I34" s="36"/>
      <c r="J34" s="37"/>
    </row>
    <row r="35" spans="1:10" ht="18.75" customHeight="1">
      <c r="A35" s="5"/>
      <c r="B35" s="35" t="s">
        <v>24</v>
      </c>
      <c r="C35" s="29" t="s">
        <v>12</v>
      </c>
      <c r="D35" s="38">
        <v>12970</v>
      </c>
      <c r="E35" s="38">
        <v>30242</v>
      </c>
      <c r="F35" s="38">
        <v>233549160</v>
      </c>
      <c r="G35" s="36">
        <f>SUM(F35/D35)</f>
        <v>18006.87432536623</v>
      </c>
      <c r="H35" s="36">
        <f>SUM(F35/E35)</f>
        <v>7722.675748958402</v>
      </c>
      <c r="I35" s="36">
        <f>F35/D45</f>
        <v>2080.5790542707477</v>
      </c>
      <c r="J35" s="37">
        <f>D35/D45</f>
        <v>0.1155435983323237</v>
      </c>
    </row>
    <row r="36" spans="1:10" ht="18.75" customHeight="1">
      <c r="A36" s="5"/>
      <c r="B36" s="79" t="s">
        <v>13</v>
      </c>
      <c r="C36" s="80"/>
      <c r="D36" s="38">
        <f>D34+D35</f>
        <v>169509</v>
      </c>
      <c r="E36" s="38">
        <f>SUM(E34+E35)</f>
        <v>553028</v>
      </c>
      <c r="F36" s="38">
        <f>SUM(F34+F35)</f>
        <v>6995033630</v>
      </c>
      <c r="G36" s="36"/>
      <c r="H36" s="36"/>
      <c r="I36" s="36" t="s">
        <v>32</v>
      </c>
      <c r="J36" s="37"/>
    </row>
    <row r="37" spans="1:10" ht="18.75" customHeight="1">
      <c r="A37" s="5"/>
      <c r="B37" s="77" t="s">
        <v>14</v>
      </c>
      <c r="C37" s="78"/>
      <c r="D37" s="38">
        <v>55757</v>
      </c>
      <c r="E37" s="38">
        <v>86165</v>
      </c>
      <c r="F37" s="38">
        <v>944178700</v>
      </c>
      <c r="G37" s="36">
        <f>SUM(F37/D37)</f>
        <v>16933.814588302816</v>
      </c>
      <c r="H37" s="36">
        <f>SUM(F37/E37)</f>
        <v>10957.798410027273</v>
      </c>
      <c r="I37" s="36">
        <f>F37/D45</f>
        <v>8411.241670527028</v>
      </c>
      <c r="J37" s="37">
        <f>D37/D45</f>
        <v>0.4967127534476</v>
      </c>
    </row>
    <row r="38" spans="1:10" ht="18.75" customHeight="1">
      <c r="A38" s="5"/>
      <c r="B38" s="79" t="s">
        <v>15</v>
      </c>
      <c r="C38" s="80"/>
      <c r="D38" s="38">
        <v>326</v>
      </c>
      <c r="E38" s="38">
        <v>2955</v>
      </c>
      <c r="F38" s="38">
        <v>28675650</v>
      </c>
      <c r="G38" s="36">
        <f>SUM(F38/D38)</f>
        <v>87962.11656441719</v>
      </c>
      <c r="H38" s="36">
        <f>SUM(F38/E38)</f>
        <v>9704.111675126904</v>
      </c>
      <c r="I38" s="36">
        <f>F38/D45</f>
        <v>255.45780921498059</v>
      </c>
      <c r="J38" s="37">
        <f>D38/D45</f>
        <v>0.002904179880982076</v>
      </c>
    </row>
    <row r="39" spans="1:10" ht="18.75" customHeight="1">
      <c r="A39" s="5"/>
      <c r="B39" s="79" t="s">
        <v>16</v>
      </c>
      <c r="C39" s="80"/>
      <c r="D39" s="38">
        <f>SUM(D36+D37+D38)</f>
        <v>225592</v>
      </c>
      <c r="E39" s="38">
        <f>SUM(E36+E37+E38)</f>
        <v>642148</v>
      </c>
      <c r="F39" s="38">
        <f>F36+F37+F38</f>
        <v>7967887980</v>
      </c>
      <c r="G39" s="36">
        <f>SUM(F39/D39)</f>
        <v>35319.90487251321</v>
      </c>
      <c r="H39" s="36">
        <f>SUM(F39/E39)</f>
        <v>12408.180014576079</v>
      </c>
      <c r="I39" s="36">
        <f>F39/D45</f>
        <v>70982.14713323594</v>
      </c>
      <c r="J39" s="37">
        <f>D39/D45</f>
        <v>2.0096924776395966</v>
      </c>
    </row>
    <row r="40" spans="2:10" ht="18.75" customHeight="1">
      <c r="B40" s="27"/>
      <c r="C40" s="27"/>
      <c r="D40" s="45"/>
      <c r="E40" s="45"/>
      <c r="F40" s="45"/>
      <c r="G40" s="45"/>
      <c r="H40" s="45"/>
      <c r="I40" s="45"/>
      <c r="J40" s="45"/>
    </row>
    <row r="41" spans="2:10" ht="18.75" customHeight="1">
      <c r="B41" s="27" t="s">
        <v>26</v>
      </c>
      <c r="C41" s="27"/>
      <c r="D41" s="27"/>
      <c r="E41" s="45"/>
      <c r="F41" s="45"/>
      <c r="G41" s="45"/>
      <c r="H41" s="45"/>
      <c r="I41" s="45"/>
      <c r="J41" s="45"/>
    </row>
    <row r="42" spans="2:10" ht="18.75" customHeight="1">
      <c r="B42" s="85" t="s">
        <v>39</v>
      </c>
      <c r="C42" s="85"/>
      <c r="D42" s="85"/>
      <c r="E42" s="7"/>
      <c r="F42" s="7"/>
      <c r="G42" s="7"/>
      <c r="H42" s="7"/>
      <c r="I42" s="7"/>
      <c r="J42" s="7"/>
    </row>
    <row r="43" spans="2:10" ht="18.75" customHeight="1">
      <c r="B43" s="84" t="s">
        <v>18</v>
      </c>
      <c r="C43" s="84"/>
      <c r="D43" s="56">
        <v>197795</v>
      </c>
      <c r="E43" s="7"/>
      <c r="F43" s="7"/>
      <c r="G43" s="7"/>
      <c r="H43" s="7"/>
      <c r="I43" s="7"/>
      <c r="J43" s="7"/>
    </row>
    <row r="44" spans="2:10" ht="18.75" customHeight="1">
      <c r="B44" s="84" t="s">
        <v>19</v>
      </c>
      <c r="C44" s="84"/>
      <c r="D44" s="56">
        <v>12776</v>
      </c>
      <c r="E44" s="7"/>
      <c r="F44" s="7"/>
      <c r="G44" s="7"/>
      <c r="H44" s="7"/>
      <c r="I44" s="7"/>
      <c r="J44" s="7"/>
    </row>
    <row r="45" spans="2:10" ht="18.75" customHeight="1">
      <c r="B45" s="84" t="s">
        <v>30</v>
      </c>
      <c r="C45" s="84"/>
      <c r="D45" s="56">
        <v>112252</v>
      </c>
      <c r="E45" s="7"/>
      <c r="F45" s="7"/>
      <c r="G45" s="7"/>
      <c r="H45" s="7"/>
      <c r="I45" s="7"/>
      <c r="J45" s="7"/>
    </row>
    <row r="46" spans="2:10" ht="18.75" customHeight="1">
      <c r="B46" s="84" t="s">
        <v>20</v>
      </c>
      <c r="C46" s="84"/>
      <c r="D46" s="57">
        <f>SUM(D43:D45)</f>
        <v>322823</v>
      </c>
      <c r="E46" s="7"/>
      <c r="F46" s="7"/>
      <c r="G46" s="7"/>
      <c r="H46" s="7"/>
      <c r="I46" s="7"/>
      <c r="J46" s="7"/>
    </row>
    <row r="47" spans="2:4" ht="13.5">
      <c r="B47" s="26"/>
      <c r="C47" s="26"/>
      <c r="D47" s="60"/>
    </row>
    <row r="48" spans="2:4" ht="13.5">
      <c r="B48" s="26"/>
      <c r="C48" s="26"/>
      <c r="D48" s="60"/>
    </row>
    <row r="49" spans="2:4" ht="13.5">
      <c r="B49" s="26"/>
      <c r="C49" s="26"/>
      <c r="D49" s="60"/>
    </row>
  </sheetData>
  <mergeCells count="44">
    <mergeCell ref="B44:C44"/>
    <mergeCell ref="B45:C45"/>
    <mergeCell ref="B46:C46"/>
    <mergeCell ref="I17:I18"/>
    <mergeCell ref="H30:H31"/>
    <mergeCell ref="I30:I31"/>
    <mergeCell ref="B39:C39"/>
    <mergeCell ref="J17:J18"/>
    <mergeCell ref="B23:C23"/>
    <mergeCell ref="B43:C43"/>
    <mergeCell ref="B42:D42"/>
    <mergeCell ref="B28:J28"/>
    <mergeCell ref="B25:C25"/>
    <mergeCell ref="B26:C26"/>
    <mergeCell ref="B24:C24"/>
    <mergeCell ref="G17:G18"/>
    <mergeCell ref="G30:G31"/>
    <mergeCell ref="B14:C14"/>
    <mergeCell ref="B17:C18"/>
    <mergeCell ref="D17:D18"/>
    <mergeCell ref="I3:J3"/>
    <mergeCell ref="H5:H6"/>
    <mergeCell ref="I5:I6"/>
    <mergeCell ref="J5:J6"/>
    <mergeCell ref="H17:H18"/>
    <mergeCell ref="E17:E18"/>
    <mergeCell ref="F17:F18"/>
    <mergeCell ref="C1:J1"/>
    <mergeCell ref="B11:C11"/>
    <mergeCell ref="B12:C12"/>
    <mergeCell ref="B13:C13"/>
    <mergeCell ref="G5:G6"/>
    <mergeCell ref="B5:C6"/>
    <mergeCell ref="D5:D6"/>
    <mergeCell ref="E5:E6"/>
    <mergeCell ref="F5:F6"/>
    <mergeCell ref="J30:J31"/>
    <mergeCell ref="F30:F31"/>
    <mergeCell ref="B38:C38"/>
    <mergeCell ref="B36:C36"/>
    <mergeCell ref="B37:C37"/>
    <mergeCell ref="B30:C31"/>
    <mergeCell ref="D30:D31"/>
    <mergeCell ref="E30:E31"/>
  </mergeCells>
  <printOptions/>
  <pageMargins left="0.7874015748031497" right="0.7874015748031497" top="0.5905511811023623" bottom="0.4330708661417323" header="0.3937007874015748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5" zoomScaleNormal="75" workbookViewId="0" topLeftCell="A1">
      <selection activeCell="B29" sqref="B29"/>
    </sheetView>
  </sheetViews>
  <sheetFormatPr defaultColWidth="9.00390625" defaultRowHeight="13.5"/>
  <cols>
    <col min="1" max="1" width="1.75390625" style="1" customWidth="1"/>
    <col min="2" max="2" width="10.00390625" style="1" customWidth="1"/>
    <col min="3" max="3" width="17.50390625" style="1" customWidth="1"/>
    <col min="4" max="4" width="16.625" style="16" customWidth="1"/>
    <col min="5" max="5" width="14.625" style="16" customWidth="1"/>
    <col min="6" max="10" width="23.75390625" style="16" customWidth="1"/>
    <col min="11" max="11" width="9.00390625" style="1" customWidth="1"/>
    <col min="12" max="12" width="15.125" style="1" bestFit="1" customWidth="1"/>
    <col min="13" max="13" width="13.00390625" style="1" bestFit="1" customWidth="1"/>
    <col min="14" max="14" width="8.875" style="1" bestFit="1" customWidth="1"/>
    <col min="15" max="16384" width="9.00390625" style="1" customWidth="1"/>
  </cols>
  <sheetData>
    <row r="1" spans="3:10" ht="21.75" customHeight="1">
      <c r="C1" s="66" t="s">
        <v>42</v>
      </c>
      <c r="D1" s="66"/>
      <c r="E1" s="66"/>
      <c r="F1" s="66"/>
      <c r="G1" s="67"/>
      <c r="H1" s="67"/>
      <c r="I1" s="67"/>
      <c r="J1" s="67"/>
    </row>
    <row r="2" spans="2:10" ht="9.75" customHeight="1">
      <c r="B2" s="25"/>
      <c r="C2" s="23"/>
      <c r="D2" s="23"/>
      <c r="E2" s="23"/>
      <c r="F2" s="23"/>
      <c r="G2" s="24"/>
      <c r="H2" s="24"/>
      <c r="I2" s="24"/>
      <c r="J2" s="24"/>
    </row>
    <row r="3" spans="2:10" ht="18.75">
      <c r="B3" s="50"/>
      <c r="C3" s="23"/>
      <c r="D3" s="23"/>
      <c r="E3" s="23"/>
      <c r="F3" s="23"/>
      <c r="G3" s="24"/>
      <c r="H3" s="24"/>
      <c r="I3" s="86" t="s">
        <v>25</v>
      </c>
      <c r="J3" s="86"/>
    </row>
    <row r="4" spans="2:10" ht="18.75" customHeight="1">
      <c r="B4" s="27"/>
      <c r="C4" s="27" t="s">
        <v>0</v>
      </c>
      <c r="D4" s="45"/>
      <c r="E4" s="45"/>
      <c r="F4" s="45"/>
      <c r="G4" s="45"/>
      <c r="H4" s="45"/>
      <c r="I4" s="45"/>
      <c r="J4" s="45"/>
    </row>
    <row r="5" spans="1:10" ht="18.75" customHeight="1">
      <c r="A5" s="5"/>
      <c r="B5" s="71" t="s">
        <v>1</v>
      </c>
      <c r="C5" s="72"/>
      <c r="D5" s="64" t="s">
        <v>2</v>
      </c>
      <c r="E5" s="64" t="s">
        <v>3</v>
      </c>
      <c r="F5" s="75" t="s">
        <v>4</v>
      </c>
      <c r="G5" s="64" t="s">
        <v>5</v>
      </c>
      <c r="H5" s="64" t="s">
        <v>6</v>
      </c>
      <c r="I5" s="64" t="s">
        <v>7</v>
      </c>
      <c r="J5" s="64" t="s">
        <v>27</v>
      </c>
    </row>
    <row r="6" spans="1:10" ht="18.75" customHeight="1">
      <c r="A6" s="5"/>
      <c r="B6" s="73"/>
      <c r="C6" s="74"/>
      <c r="D6" s="65"/>
      <c r="E6" s="65"/>
      <c r="F6" s="76"/>
      <c r="G6" s="65"/>
      <c r="H6" s="65"/>
      <c r="I6" s="65"/>
      <c r="J6" s="65"/>
    </row>
    <row r="7" spans="1:10" ht="18.75" customHeight="1">
      <c r="A7" s="5"/>
      <c r="B7" s="28" t="s">
        <v>8</v>
      </c>
      <c r="C7" s="29" t="s">
        <v>9</v>
      </c>
      <c r="D7" s="38">
        <v>5375</v>
      </c>
      <c r="E7" s="38">
        <v>105847</v>
      </c>
      <c r="F7" s="44">
        <v>2341856650</v>
      </c>
      <c r="G7" s="36">
        <f>SUM(F7/D7)</f>
        <v>435694.2604651163</v>
      </c>
      <c r="H7" s="36">
        <f>SUM(F7/E7)</f>
        <v>22124.92229349911</v>
      </c>
      <c r="I7" s="36">
        <f>F7/D43</f>
        <v>11863.20837871381</v>
      </c>
      <c r="J7" s="37">
        <f>D7/D43</f>
        <v>0.027228287024138192</v>
      </c>
    </row>
    <row r="8" spans="1:10" ht="18.75" customHeight="1">
      <c r="A8" s="5"/>
      <c r="B8" s="34"/>
      <c r="C8" s="29" t="s">
        <v>10</v>
      </c>
      <c r="D8" s="38">
        <v>159720</v>
      </c>
      <c r="E8" s="38">
        <v>291262</v>
      </c>
      <c r="F8" s="44">
        <v>2231678690</v>
      </c>
      <c r="G8" s="36">
        <f>SUM(F8/D8)</f>
        <v>13972.443588780365</v>
      </c>
      <c r="H8" s="36">
        <f>SUM(F8/E8)</f>
        <v>7662.100411313525</v>
      </c>
      <c r="I8" s="36">
        <f>F8/D43</f>
        <v>11305.076821762366</v>
      </c>
      <c r="J8" s="37">
        <f>D8/D43</f>
        <v>0.809098047161926</v>
      </c>
    </row>
    <row r="9" spans="1:10" ht="18.75" customHeight="1">
      <c r="A9" s="5"/>
      <c r="B9" s="35" t="s">
        <v>11</v>
      </c>
      <c r="C9" s="29" t="s">
        <v>12</v>
      </c>
      <c r="D9" s="38">
        <f>SUM(D7:D8)</f>
        <v>165095</v>
      </c>
      <c r="E9" s="38">
        <f>SUM(E7:E8)</f>
        <v>397109</v>
      </c>
      <c r="F9" s="38">
        <f>SUM(F7:F8)</f>
        <v>4573535340</v>
      </c>
      <c r="G9" s="36"/>
      <c r="H9" s="36"/>
      <c r="I9" s="36"/>
      <c r="J9" s="37"/>
    </row>
    <row r="10" spans="1:12" ht="18.75" customHeight="1">
      <c r="A10" s="6"/>
      <c r="B10" s="35" t="s">
        <v>24</v>
      </c>
      <c r="C10" s="29" t="s">
        <v>12</v>
      </c>
      <c r="D10" s="38">
        <v>28293</v>
      </c>
      <c r="E10" s="38">
        <v>65702</v>
      </c>
      <c r="F10" s="38">
        <v>449502030</v>
      </c>
      <c r="G10" s="36">
        <f>SUM(F10/D10)</f>
        <v>15887.39370162231</v>
      </c>
      <c r="H10" s="36">
        <f>SUM(F10/E10)</f>
        <v>6841.5273507655775</v>
      </c>
      <c r="I10" s="36">
        <f>F10/D43</f>
        <v>2277.054937818191</v>
      </c>
      <c r="J10" s="37">
        <f>D10/D43</f>
        <v>0.143324637167245</v>
      </c>
      <c r="L10" s="18"/>
    </row>
    <row r="11" spans="1:10" ht="18.75" customHeight="1">
      <c r="A11" s="5"/>
      <c r="B11" s="79" t="s">
        <v>13</v>
      </c>
      <c r="C11" s="80"/>
      <c r="D11" s="38">
        <f>SUM(D9+D10)</f>
        <v>193388</v>
      </c>
      <c r="E11" s="38">
        <f>SUM(E9+E10)</f>
        <v>462811</v>
      </c>
      <c r="F11" s="38">
        <f>SUM(F9+F10)</f>
        <v>5023037370</v>
      </c>
      <c r="G11" s="36"/>
      <c r="H11" s="36"/>
      <c r="I11" s="36"/>
      <c r="J11" s="37"/>
    </row>
    <row r="12" spans="1:12" ht="18.75" customHeight="1">
      <c r="A12" s="5"/>
      <c r="B12" s="77" t="s">
        <v>14</v>
      </c>
      <c r="C12" s="78"/>
      <c r="D12" s="38">
        <v>60238</v>
      </c>
      <c r="E12" s="38">
        <v>82183</v>
      </c>
      <c r="F12" s="38">
        <v>722769760</v>
      </c>
      <c r="G12" s="36">
        <f>SUM(F12/D12)</f>
        <v>11998.568345562602</v>
      </c>
      <c r="H12" s="36">
        <f>SUM(F12/E12)</f>
        <v>8794.638307192485</v>
      </c>
      <c r="I12" s="36">
        <f>F12/D43</f>
        <v>3661.354879562321</v>
      </c>
      <c r="J12" s="37">
        <f>D12/D43</f>
        <v>0.30514931232744863</v>
      </c>
      <c r="L12" s="19"/>
    </row>
    <row r="13" spans="1:12" ht="18.75" customHeight="1">
      <c r="A13" s="5"/>
      <c r="B13" s="79" t="s">
        <v>15</v>
      </c>
      <c r="C13" s="80"/>
      <c r="D13" s="38">
        <v>185</v>
      </c>
      <c r="E13" s="38">
        <v>1496</v>
      </c>
      <c r="F13" s="38">
        <v>14465900</v>
      </c>
      <c r="G13" s="36">
        <f>SUM(F13/D13)</f>
        <v>78194.05405405405</v>
      </c>
      <c r="H13" s="36">
        <f>SUM(F13/E13)</f>
        <v>9669.7192513369</v>
      </c>
      <c r="I13" s="36">
        <f>F13/D43</f>
        <v>73.28031204883362</v>
      </c>
      <c r="J13" s="37">
        <f>D13/D43</f>
        <v>0.0009371596464121983</v>
      </c>
      <c r="L13" s="19"/>
    </row>
    <row r="14" spans="1:12" ht="18.75" customHeight="1">
      <c r="A14" s="5"/>
      <c r="B14" s="79" t="s">
        <v>16</v>
      </c>
      <c r="C14" s="80"/>
      <c r="D14" s="38">
        <f>SUM(D11+D12+D13)</f>
        <v>253811</v>
      </c>
      <c r="E14" s="38">
        <f>E11+E12+E13</f>
        <v>546490</v>
      </c>
      <c r="F14" s="38">
        <f>F11+F12+F13</f>
        <v>5760273030</v>
      </c>
      <c r="G14" s="36">
        <f>SUM(F14/D14)</f>
        <v>22695.127594942693</v>
      </c>
      <c r="H14" s="36">
        <f>SUM(F14/E14)</f>
        <v>10540.491189225786</v>
      </c>
      <c r="I14" s="36">
        <f>F14/D43</f>
        <v>29179.975329905523</v>
      </c>
      <c r="J14" s="37">
        <f>D14/D43</f>
        <v>1.28573744332717</v>
      </c>
      <c r="L14" s="19"/>
    </row>
    <row r="15" spans="1:12" ht="18.75" customHeight="1">
      <c r="A15" s="5"/>
      <c r="B15" s="51"/>
      <c r="C15" s="51"/>
      <c r="D15" s="46"/>
      <c r="E15" s="46"/>
      <c r="F15" s="46"/>
      <c r="G15" s="46"/>
      <c r="H15" s="46"/>
      <c r="I15" s="46"/>
      <c r="J15" s="46"/>
      <c r="K15" s="26"/>
      <c r="L15" s="26"/>
    </row>
    <row r="16" spans="2:12" ht="18.75" customHeight="1">
      <c r="B16" s="27"/>
      <c r="C16" s="27" t="s">
        <v>17</v>
      </c>
      <c r="D16" s="45"/>
      <c r="E16" s="45"/>
      <c r="F16" s="45"/>
      <c r="G16" s="45"/>
      <c r="H16" s="45"/>
      <c r="I16" s="45"/>
      <c r="J16" s="45"/>
      <c r="K16" s="26"/>
      <c r="L16" s="26"/>
    </row>
    <row r="17" spans="1:12" ht="18.75" customHeight="1">
      <c r="A17" s="5"/>
      <c r="B17" s="71" t="s">
        <v>1</v>
      </c>
      <c r="C17" s="72"/>
      <c r="D17" s="64" t="s">
        <v>2</v>
      </c>
      <c r="E17" s="64" t="s">
        <v>3</v>
      </c>
      <c r="F17" s="75" t="s">
        <v>4</v>
      </c>
      <c r="G17" s="64" t="s">
        <v>5</v>
      </c>
      <c r="H17" s="64" t="s">
        <v>6</v>
      </c>
      <c r="I17" s="64" t="s">
        <v>7</v>
      </c>
      <c r="J17" s="64" t="s">
        <v>27</v>
      </c>
      <c r="K17" s="26"/>
      <c r="L17" s="26"/>
    </row>
    <row r="18" spans="1:12" ht="18.75" customHeight="1">
      <c r="A18" s="5"/>
      <c r="B18" s="73"/>
      <c r="C18" s="74"/>
      <c r="D18" s="65"/>
      <c r="E18" s="65"/>
      <c r="F18" s="76"/>
      <c r="G18" s="65"/>
      <c r="H18" s="65"/>
      <c r="I18" s="65"/>
      <c r="J18" s="65"/>
      <c r="K18" s="26"/>
      <c r="L18" s="26"/>
    </row>
    <row r="19" spans="1:12" ht="18.75" customHeight="1">
      <c r="A19" s="5"/>
      <c r="B19" s="28" t="s">
        <v>8</v>
      </c>
      <c r="C19" s="29" t="s">
        <v>9</v>
      </c>
      <c r="D19" s="38">
        <v>214</v>
      </c>
      <c r="E19" s="38">
        <v>3544</v>
      </c>
      <c r="F19" s="44">
        <v>104458530</v>
      </c>
      <c r="G19" s="36">
        <f>SUM(F19/D19)</f>
        <v>488123.97196261684</v>
      </c>
      <c r="H19" s="36">
        <f>SUM(F19/E19)</f>
        <v>29474.754514672688</v>
      </c>
      <c r="I19" s="36">
        <f>F19/D44</f>
        <v>8254.328723824576</v>
      </c>
      <c r="J19" s="43">
        <f>D19/D44</f>
        <v>0.016910312129593045</v>
      </c>
      <c r="K19" s="26"/>
      <c r="L19" s="26"/>
    </row>
    <row r="20" spans="1:12" ht="18.75" customHeight="1">
      <c r="A20" s="5"/>
      <c r="B20" s="34"/>
      <c r="C20" s="29" t="s">
        <v>10</v>
      </c>
      <c r="D20" s="38">
        <v>7574</v>
      </c>
      <c r="E20" s="38">
        <v>13608</v>
      </c>
      <c r="F20" s="44">
        <v>128216200</v>
      </c>
      <c r="G20" s="36">
        <f>SUM(F20/D20)</f>
        <v>16928.46580406654</v>
      </c>
      <c r="H20" s="36">
        <f>SUM(F20/E20)</f>
        <v>9422.119341563786</v>
      </c>
      <c r="I20" s="36">
        <f>F20/D44</f>
        <v>10131.663374160411</v>
      </c>
      <c r="J20" s="43">
        <f>D20/D44</f>
        <v>0.5984986171473726</v>
      </c>
      <c r="K20" s="26"/>
      <c r="L20" s="26"/>
    </row>
    <row r="21" spans="1:12" ht="18.75" customHeight="1">
      <c r="A21" s="5"/>
      <c r="B21" s="35" t="s">
        <v>11</v>
      </c>
      <c r="C21" s="29" t="s">
        <v>12</v>
      </c>
      <c r="D21" s="38">
        <f>SUM(D19:D20)</f>
        <v>7788</v>
      </c>
      <c r="E21" s="38">
        <f>SUM(E19:E20)</f>
        <v>17152</v>
      </c>
      <c r="F21" s="38">
        <f>SUM(F19:F20)</f>
        <v>232674730</v>
      </c>
      <c r="G21" s="36"/>
      <c r="H21" s="36"/>
      <c r="I21" s="36"/>
      <c r="J21" s="43"/>
      <c r="K21" s="26"/>
      <c r="L21" s="26"/>
    </row>
    <row r="22" spans="1:12" ht="18.75" customHeight="1">
      <c r="A22" s="6"/>
      <c r="B22" s="35" t="s">
        <v>24</v>
      </c>
      <c r="C22" s="29" t="s">
        <v>12</v>
      </c>
      <c r="D22" s="38">
        <v>1484</v>
      </c>
      <c r="E22" s="38">
        <v>3488</v>
      </c>
      <c r="F22" s="38">
        <v>22743980</v>
      </c>
      <c r="G22" s="36">
        <f>SUM(F22/D22)</f>
        <v>15326.132075471698</v>
      </c>
      <c r="H22" s="36">
        <f>SUM(F22/E22)</f>
        <v>6520.636467889908</v>
      </c>
      <c r="I22" s="36">
        <f>F22/D44</f>
        <v>1797.2327143421574</v>
      </c>
      <c r="J22" s="43">
        <f>D22/D44</f>
        <v>0.11726590280521533</v>
      </c>
      <c r="K22" s="26"/>
      <c r="L22" s="26"/>
    </row>
    <row r="23" spans="1:12" ht="18.75" customHeight="1">
      <c r="A23" s="5"/>
      <c r="B23" s="79" t="s">
        <v>13</v>
      </c>
      <c r="C23" s="80"/>
      <c r="D23" s="38">
        <f>SUM(D21+D22)</f>
        <v>9272</v>
      </c>
      <c r="E23" s="38">
        <f>SUM(E21+E22)</f>
        <v>20640</v>
      </c>
      <c r="F23" s="38">
        <f>SUM(F21+F22)</f>
        <v>255418710</v>
      </c>
      <c r="G23" s="36"/>
      <c r="H23" s="36"/>
      <c r="I23" s="36"/>
      <c r="J23" s="43"/>
      <c r="K23" s="26"/>
      <c r="L23" s="26"/>
    </row>
    <row r="24" spans="1:12" ht="18.75" customHeight="1">
      <c r="A24" s="5"/>
      <c r="B24" s="77" t="s">
        <v>14</v>
      </c>
      <c r="C24" s="78"/>
      <c r="D24" s="38">
        <v>2714</v>
      </c>
      <c r="E24" s="38">
        <v>3521</v>
      </c>
      <c r="F24" s="38">
        <v>36391040</v>
      </c>
      <c r="G24" s="36">
        <f>SUM(F24/D24)</f>
        <v>13408.636698599852</v>
      </c>
      <c r="H24" s="36">
        <f>SUM(F24/E24)</f>
        <v>10335.427435387674</v>
      </c>
      <c r="I24" s="36">
        <f>F24/D44</f>
        <v>2875.6254444883443</v>
      </c>
      <c r="J24" s="43">
        <f>D24/D44</f>
        <v>0.2144606874753062</v>
      </c>
      <c r="K24" s="26"/>
      <c r="L24" s="26"/>
    </row>
    <row r="25" spans="1:12" ht="18.75" customHeight="1">
      <c r="A25" s="5"/>
      <c r="B25" s="79" t="s">
        <v>15</v>
      </c>
      <c r="C25" s="80"/>
      <c r="D25" s="38">
        <v>9</v>
      </c>
      <c r="E25" s="38">
        <v>66</v>
      </c>
      <c r="F25" s="38">
        <v>611850</v>
      </c>
      <c r="G25" s="36">
        <f>SUM(F25/D25)</f>
        <v>67983.33333333333</v>
      </c>
      <c r="H25" s="36">
        <f>SUM(F25/E25)</f>
        <v>9270.454545454546</v>
      </c>
      <c r="I25" s="36">
        <f>F25/D44</f>
        <v>48.348478862109836</v>
      </c>
      <c r="J25" s="43">
        <f>D25/D44</f>
        <v>0.0007111813512445674</v>
      </c>
      <c r="K25" s="26"/>
      <c r="L25" s="26"/>
    </row>
    <row r="26" spans="1:12" ht="18.75" customHeight="1">
      <c r="A26" s="5"/>
      <c r="B26" s="79" t="s">
        <v>16</v>
      </c>
      <c r="C26" s="80"/>
      <c r="D26" s="38">
        <f>SUM(D23+D24+D25)</f>
        <v>11995</v>
      </c>
      <c r="E26" s="38">
        <f>E23+E24+E25</f>
        <v>24227</v>
      </c>
      <c r="F26" s="38">
        <f>F23+F24+F25</f>
        <v>292421600</v>
      </c>
      <c r="G26" s="36">
        <f>SUM(F26/D26)</f>
        <v>24378.62442684452</v>
      </c>
      <c r="H26" s="36">
        <f>SUM(F26/E26)</f>
        <v>12070.070582408058</v>
      </c>
      <c r="I26" s="36">
        <f>F26/D44</f>
        <v>23107.198735677597</v>
      </c>
      <c r="J26" s="43">
        <f>D26/D44</f>
        <v>0.9478467009087317</v>
      </c>
      <c r="K26" s="26"/>
      <c r="L26" s="26"/>
    </row>
    <row r="27" spans="1:12" ht="18.75" customHeight="1">
      <c r="A27" s="5"/>
      <c r="B27" s="51"/>
      <c r="C27" s="51"/>
      <c r="D27" s="46"/>
      <c r="E27" s="46"/>
      <c r="F27" s="46"/>
      <c r="G27" s="46"/>
      <c r="H27" s="46"/>
      <c r="I27" s="46"/>
      <c r="J27" s="46"/>
      <c r="K27" s="26"/>
      <c r="L27" s="26"/>
    </row>
    <row r="28" spans="2:12" ht="21.75" customHeight="1">
      <c r="B28" s="81" t="s">
        <v>43</v>
      </c>
      <c r="C28" s="82"/>
      <c r="D28" s="82"/>
      <c r="E28" s="82"/>
      <c r="F28" s="82"/>
      <c r="G28" s="82"/>
      <c r="H28" s="82"/>
      <c r="I28" s="82"/>
      <c r="J28" s="83"/>
      <c r="K28" s="26" t="s">
        <v>31</v>
      </c>
      <c r="L28" s="26"/>
    </row>
    <row r="29" spans="2:10" s="5" customFormat="1" ht="18.75" customHeight="1">
      <c r="B29" s="47"/>
      <c r="C29" s="48"/>
      <c r="D29" s="48"/>
      <c r="E29" s="48"/>
      <c r="F29" s="48"/>
      <c r="G29" s="48"/>
      <c r="H29" s="48"/>
      <c r="I29" s="48"/>
      <c r="J29" s="49"/>
    </row>
    <row r="30" spans="1:10" ht="18.75" customHeight="1">
      <c r="A30" s="5"/>
      <c r="B30" s="71" t="s">
        <v>1</v>
      </c>
      <c r="C30" s="72"/>
      <c r="D30" s="64" t="s">
        <v>2</v>
      </c>
      <c r="E30" s="64" t="s">
        <v>3</v>
      </c>
      <c r="F30" s="75" t="s">
        <v>4</v>
      </c>
      <c r="G30" s="64" t="s">
        <v>5</v>
      </c>
      <c r="H30" s="64" t="s">
        <v>6</v>
      </c>
      <c r="I30" s="64" t="s">
        <v>7</v>
      </c>
      <c r="J30" s="64" t="s">
        <v>27</v>
      </c>
    </row>
    <row r="31" spans="1:12" ht="18.75" customHeight="1">
      <c r="A31" s="5"/>
      <c r="B31" s="73"/>
      <c r="C31" s="74"/>
      <c r="D31" s="65"/>
      <c r="E31" s="65"/>
      <c r="F31" s="76"/>
      <c r="G31" s="65"/>
      <c r="H31" s="65"/>
      <c r="I31" s="65"/>
      <c r="J31" s="65"/>
      <c r="L31" s="20"/>
    </row>
    <row r="32" spans="1:14" ht="18.75" customHeight="1">
      <c r="A32" s="5"/>
      <c r="B32" s="52" t="s">
        <v>8</v>
      </c>
      <c r="C32" s="53" t="s">
        <v>9</v>
      </c>
      <c r="D32" s="38">
        <v>9295</v>
      </c>
      <c r="E32" s="38">
        <v>187470</v>
      </c>
      <c r="F32" s="44">
        <v>4238454000</v>
      </c>
      <c r="G32" s="36">
        <f>F32/D32</f>
        <v>455992.89940828405</v>
      </c>
      <c r="H32" s="36">
        <f>SUM(F32/E32)</f>
        <v>22608.70539286286</v>
      </c>
      <c r="I32" s="36">
        <f>F32/D45</f>
        <v>37680.17068942526</v>
      </c>
      <c r="J32" s="37">
        <f>D32/D45</f>
        <v>0.0826332399875539</v>
      </c>
      <c r="N32" s="21"/>
    </row>
    <row r="33" spans="1:15" ht="18.75" customHeight="1">
      <c r="A33" s="5"/>
      <c r="B33" s="54"/>
      <c r="C33" s="53" t="s">
        <v>10</v>
      </c>
      <c r="D33" s="38">
        <v>151099</v>
      </c>
      <c r="E33" s="38">
        <v>362300</v>
      </c>
      <c r="F33" s="44">
        <v>2933525440</v>
      </c>
      <c r="G33" s="36">
        <f>SUM(F33/D33)</f>
        <v>19414.59202244886</v>
      </c>
      <c r="H33" s="36">
        <f>SUM(F33/E33)</f>
        <v>8096.951255865305</v>
      </c>
      <c r="I33" s="36">
        <f>F33/D45</f>
        <v>26079.25892341201</v>
      </c>
      <c r="J33" s="37">
        <f>D33/D45</f>
        <v>1.3432813263990755</v>
      </c>
      <c r="N33" s="21"/>
      <c r="O33" s="1" t="s">
        <v>33</v>
      </c>
    </row>
    <row r="34" spans="1:15" ht="18.75" customHeight="1">
      <c r="A34" s="5"/>
      <c r="B34" s="55" t="s">
        <v>11</v>
      </c>
      <c r="C34" s="53" t="s">
        <v>12</v>
      </c>
      <c r="D34" s="38">
        <f>SUM(D32:D33)</f>
        <v>160394</v>
      </c>
      <c r="E34" s="38">
        <f>SUM(E32:E33)</f>
        <v>549770</v>
      </c>
      <c r="F34" s="38">
        <f>SUM(F32:F33)</f>
        <v>7171979440</v>
      </c>
      <c r="G34" s="36"/>
      <c r="H34" s="36"/>
      <c r="I34" s="36"/>
      <c r="J34" s="37"/>
      <c r="L34" s="20"/>
      <c r="N34" s="21"/>
      <c r="O34" s="1" t="s">
        <v>33</v>
      </c>
    </row>
    <row r="35" spans="1:10" ht="18.75" customHeight="1">
      <c r="A35" s="6"/>
      <c r="B35" s="55" t="s">
        <v>24</v>
      </c>
      <c r="C35" s="53" t="s">
        <v>12</v>
      </c>
      <c r="D35" s="38">
        <v>13975</v>
      </c>
      <c r="E35" s="38">
        <v>33847</v>
      </c>
      <c r="F35" s="38">
        <v>263069710</v>
      </c>
      <c r="G35" s="36">
        <f>SUM(F35/D35)</f>
        <v>18824.308407871198</v>
      </c>
      <c r="H35" s="36">
        <f>SUM(F35/E35)</f>
        <v>7772.319851094631</v>
      </c>
      <c r="I35" s="36">
        <f>F35/D45</f>
        <v>2338.7092501222387</v>
      </c>
      <c r="J35" s="37">
        <f>D35/D45</f>
        <v>0.12423878739387474</v>
      </c>
    </row>
    <row r="36" spans="1:10" ht="18.75" customHeight="1">
      <c r="A36" s="5"/>
      <c r="B36" s="87" t="s">
        <v>13</v>
      </c>
      <c r="C36" s="88"/>
      <c r="D36" s="38">
        <f>D34+D35</f>
        <v>174369</v>
      </c>
      <c r="E36" s="38">
        <f>SUM(E34+E35)</f>
        <v>583617</v>
      </c>
      <c r="F36" s="38">
        <f>SUM(F34+F35)</f>
        <v>7435049150</v>
      </c>
      <c r="G36" s="36"/>
      <c r="H36" s="36"/>
      <c r="I36" s="36"/>
      <c r="J36" s="37"/>
    </row>
    <row r="37" spans="1:10" ht="18.75" customHeight="1">
      <c r="A37" s="5"/>
      <c r="B37" s="89" t="s">
        <v>14</v>
      </c>
      <c r="C37" s="90"/>
      <c r="D37" s="38">
        <v>57723</v>
      </c>
      <c r="E37" s="38">
        <v>91216</v>
      </c>
      <c r="F37" s="38">
        <v>983671230</v>
      </c>
      <c r="G37" s="36">
        <f>SUM(F37/D37)</f>
        <v>17041.23538277636</v>
      </c>
      <c r="H37" s="36">
        <f>SUM(F37/E37)</f>
        <v>10783.976824241361</v>
      </c>
      <c r="I37" s="36">
        <f>F37/D45</f>
        <v>8744.910254700626</v>
      </c>
      <c r="J37" s="37">
        <f>D37/D45</f>
        <v>0.5131617549006534</v>
      </c>
    </row>
    <row r="38" spans="1:10" ht="18.75" customHeight="1">
      <c r="A38" s="5"/>
      <c r="B38" s="87" t="s">
        <v>15</v>
      </c>
      <c r="C38" s="88"/>
      <c r="D38" s="38">
        <v>303</v>
      </c>
      <c r="E38" s="38">
        <v>2903</v>
      </c>
      <c r="F38" s="38">
        <v>28402500</v>
      </c>
      <c r="G38" s="36">
        <f>SUM(F38/D38)</f>
        <v>93737.62376237624</v>
      </c>
      <c r="H38" s="36">
        <f>SUM(F38/E38)</f>
        <v>9783.844299001034</v>
      </c>
      <c r="I38" s="36">
        <f>F38/D45</f>
        <v>252.5003333777837</v>
      </c>
      <c r="J38" s="37">
        <f>D38/D45</f>
        <v>0.002693692492332311</v>
      </c>
    </row>
    <row r="39" spans="1:12" ht="18.75" customHeight="1">
      <c r="A39" s="5"/>
      <c r="B39" s="87" t="s">
        <v>16</v>
      </c>
      <c r="C39" s="88"/>
      <c r="D39" s="38">
        <f>SUM(D36+D37+D38)</f>
        <v>232395</v>
      </c>
      <c r="E39" s="38">
        <f>SUM(E36+E37+E38)</f>
        <v>677736</v>
      </c>
      <c r="F39" s="38">
        <f>F36+F37+F38</f>
        <v>8447122880</v>
      </c>
      <c r="G39" s="36">
        <f>SUM(F39/D39)</f>
        <v>36348.12659480626</v>
      </c>
      <c r="H39" s="36">
        <f>SUM(F39/E39)</f>
        <v>12463.736440147786</v>
      </c>
      <c r="I39" s="36">
        <f>F39/D45</f>
        <v>75095.54945103792</v>
      </c>
      <c r="J39" s="37">
        <f>D39/D45</f>
        <v>2.06600880117349</v>
      </c>
      <c r="L39" s="18"/>
    </row>
    <row r="40" spans="1:12" ht="18.75" customHeight="1">
      <c r="A40" s="5"/>
      <c r="B40" s="51"/>
      <c r="C40" s="51"/>
      <c r="D40" s="46"/>
      <c r="E40" s="46"/>
      <c r="F40" s="46"/>
      <c r="G40" s="46"/>
      <c r="H40" s="46"/>
      <c r="I40" s="46"/>
      <c r="J40" s="46"/>
      <c r="L40" s="18"/>
    </row>
    <row r="41" spans="2:12" ht="14.25" customHeight="1">
      <c r="B41" s="27" t="s">
        <v>26</v>
      </c>
      <c r="C41" s="27"/>
      <c r="D41" s="27"/>
      <c r="E41" s="7"/>
      <c r="F41" s="7"/>
      <c r="G41" s="7"/>
      <c r="H41" s="7"/>
      <c r="I41" s="7"/>
      <c r="J41" s="7"/>
      <c r="L41" s="22"/>
    </row>
    <row r="42" spans="2:10" ht="14.25" customHeight="1">
      <c r="B42" s="85" t="s">
        <v>40</v>
      </c>
      <c r="C42" s="85"/>
      <c r="D42" s="85"/>
      <c r="E42" s="7"/>
      <c r="F42" s="7"/>
      <c r="G42" s="7"/>
      <c r="H42" s="7"/>
      <c r="I42" s="7"/>
      <c r="J42" s="7"/>
    </row>
    <row r="43" spans="2:10" ht="20.25" customHeight="1">
      <c r="B43" s="84" t="s">
        <v>18</v>
      </c>
      <c r="C43" s="84"/>
      <c r="D43" s="56">
        <v>197405</v>
      </c>
      <c r="E43" s="7"/>
      <c r="F43" s="7"/>
      <c r="G43" s="7"/>
      <c r="H43" s="7"/>
      <c r="I43" s="7"/>
      <c r="J43" s="7"/>
    </row>
    <row r="44" spans="2:10" ht="20.25" customHeight="1">
      <c r="B44" s="84" t="s">
        <v>19</v>
      </c>
      <c r="C44" s="84"/>
      <c r="D44" s="56">
        <v>12655</v>
      </c>
      <c r="E44" s="7"/>
      <c r="F44" s="7"/>
      <c r="G44" s="7"/>
      <c r="H44" s="7"/>
      <c r="I44" s="7"/>
      <c r="J44" s="7"/>
    </row>
    <row r="45" spans="2:10" ht="20.25" customHeight="1">
      <c r="B45" s="61" t="s">
        <v>30</v>
      </c>
      <c r="C45" s="62"/>
      <c r="D45" s="63">
        <v>112485</v>
      </c>
      <c r="E45" s="7"/>
      <c r="F45" s="7"/>
      <c r="G45" s="7"/>
      <c r="H45" s="7"/>
      <c r="I45" s="7"/>
      <c r="J45" s="7"/>
    </row>
    <row r="46" spans="2:4" ht="20.25" customHeight="1">
      <c r="B46" s="84" t="s">
        <v>20</v>
      </c>
      <c r="C46" s="84"/>
      <c r="D46" s="57">
        <f>SUM(D43:D45)</f>
        <v>322545</v>
      </c>
    </row>
    <row r="47" spans="2:4" ht="13.5">
      <c r="B47" s="26"/>
      <c r="C47" s="26"/>
      <c r="D47" s="60"/>
    </row>
    <row r="48" spans="2:4" ht="13.5">
      <c r="B48" s="26"/>
      <c r="C48" s="26"/>
      <c r="D48" s="60"/>
    </row>
    <row r="49" spans="2:4" ht="13.5">
      <c r="B49" s="26"/>
      <c r="C49" s="26"/>
      <c r="D49" s="60"/>
    </row>
    <row r="50" spans="2:4" ht="13.5">
      <c r="B50" s="26"/>
      <c r="C50" s="26"/>
      <c r="D50" s="60"/>
    </row>
    <row r="51" spans="2:4" ht="13.5">
      <c r="B51" s="26"/>
      <c r="C51" s="26"/>
      <c r="D51" s="60"/>
    </row>
    <row r="52" spans="2:4" ht="13.5">
      <c r="B52" s="26"/>
      <c r="C52" s="26"/>
      <c r="D52" s="60"/>
    </row>
  </sheetData>
  <mergeCells count="43">
    <mergeCell ref="I30:I31"/>
    <mergeCell ref="B46:C46"/>
    <mergeCell ref="B42:D42"/>
    <mergeCell ref="B43:C43"/>
    <mergeCell ref="B44:C44"/>
    <mergeCell ref="H30:H31"/>
    <mergeCell ref="G17:G18"/>
    <mergeCell ref="B24:C24"/>
    <mergeCell ref="J30:J31"/>
    <mergeCell ref="B39:C39"/>
    <mergeCell ref="B36:C36"/>
    <mergeCell ref="B37:C37"/>
    <mergeCell ref="B38:C38"/>
    <mergeCell ref="D30:D31"/>
    <mergeCell ref="E30:E31"/>
    <mergeCell ref="F30:F31"/>
    <mergeCell ref="F17:F18"/>
    <mergeCell ref="B25:C25"/>
    <mergeCell ref="B26:C26"/>
    <mergeCell ref="B30:C31"/>
    <mergeCell ref="B17:C18"/>
    <mergeCell ref="D17:D18"/>
    <mergeCell ref="B23:C23"/>
    <mergeCell ref="E17:E18"/>
    <mergeCell ref="B28:J28"/>
    <mergeCell ref="G30:G31"/>
    <mergeCell ref="I17:I18"/>
    <mergeCell ref="H5:H6"/>
    <mergeCell ref="I5:I6"/>
    <mergeCell ref="J5:J6"/>
    <mergeCell ref="J17:J18"/>
    <mergeCell ref="H17:H18"/>
    <mergeCell ref="B14:C14"/>
    <mergeCell ref="B11:C11"/>
    <mergeCell ref="B12:C12"/>
    <mergeCell ref="B13:C13"/>
    <mergeCell ref="C1:J1"/>
    <mergeCell ref="I3:J3"/>
    <mergeCell ref="G5:G6"/>
    <mergeCell ref="B5:C6"/>
    <mergeCell ref="D5:D6"/>
    <mergeCell ref="E5:E6"/>
    <mergeCell ref="F5:F6"/>
  </mergeCells>
  <printOptions/>
  <pageMargins left="0.75" right="0.75" top="0.59" bottom="0.44" header="0.38" footer="0.3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徳島県国民健康保険団体連合会</dc:creator>
  <cp:keywords/>
  <dc:description/>
  <cp:lastModifiedBy>araoka</cp:lastModifiedBy>
  <cp:lastPrinted>2009-11-24T00:45:36Z</cp:lastPrinted>
  <dcterms:created xsi:type="dcterms:W3CDTF">2004-03-31T04:17:09Z</dcterms:created>
  <dcterms:modified xsi:type="dcterms:W3CDTF">2010-01-18T05:27:49Z</dcterms:modified>
  <cp:category/>
  <cp:version/>
  <cp:contentType/>
  <cp:contentStatus/>
</cp:coreProperties>
</file>