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355" activeTab="0"/>
  </bookViews>
  <sheets>
    <sheet name="21年12月審査分（11月診療分）" sheetId="1" r:id="rId1"/>
    <sheet name="22年1月審査分（12月診療分）" sheetId="2" r:id="rId2"/>
    <sheet name="22年2月審査分（1月診療分）" sheetId="3" r:id="rId3"/>
  </sheets>
  <definedNames/>
  <calcPr calcMode="manual" fullCalcOnLoad="1"/>
</workbook>
</file>

<file path=xl/sharedStrings.xml><?xml version="1.0" encoding="utf-8"?>
<sst xmlns="http://schemas.openxmlformats.org/spreadsheetml/2006/main" count="204" uniqueCount="38">
  <si>
    <t>【一般】</t>
  </si>
  <si>
    <t>区分</t>
  </si>
  <si>
    <t>件数</t>
  </si>
  <si>
    <t>日数</t>
  </si>
  <si>
    <t>医療費（費用額）</t>
  </si>
  <si>
    <t>1件当医療費</t>
  </si>
  <si>
    <t>1日当医療費</t>
  </si>
  <si>
    <t>1人当医療費</t>
  </si>
  <si>
    <t>医</t>
  </si>
  <si>
    <t>入　院</t>
  </si>
  <si>
    <t>入院外</t>
  </si>
  <si>
    <t>科</t>
  </si>
  <si>
    <t>小　計</t>
  </si>
  <si>
    <t>小　　計</t>
  </si>
  <si>
    <t>調剤報酬</t>
  </si>
  <si>
    <t>訪問看護</t>
  </si>
  <si>
    <t>合　　計</t>
  </si>
  <si>
    <t>【退職者】</t>
  </si>
  <si>
    <t>一般</t>
  </si>
  <si>
    <t>退職者</t>
  </si>
  <si>
    <t>総数　</t>
  </si>
  <si>
    <t>1件当医療費（円）</t>
  </si>
  <si>
    <t>1日当医療費（円）</t>
  </si>
  <si>
    <t>1人当医療費（円）</t>
  </si>
  <si>
    <t>歯　科</t>
  </si>
  <si>
    <t>（参考）</t>
  </si>
  <si>
    <t>受診率（1カ月当）</t>
  </si>
  <si>
    <t>県内保険者分（2国保組合含む）　　　　　　　　　　　　　　　　　　　　　　　　　　　　　　　　　　　　　　　　　　　　　　　　　　</t>
  </si>
  <si>
    <t>後期高齢者</t>
  </si>
  <si>
    <t>平成21年3月審査分  後期高齢者医療診療報酬決定状況</t>
  </si>
  <si>
    <t>件数</t>
  </si>
  <si>
    <t>件数</t>
  </si>
  <si>
    <t>平成21年12月審査分　国民健康保険診療報酬決定状況</t>
  </si>
  <si>
    <t>平成22年1月審査分　国民健康保険診療報酬決定状況</t>
  </si>
  <si>
    <t>平成22年2月審査分　国民健康保険診療報酬決定状況</t>
  </si>
  <si>
    <t>被保険者数　[平成21年10月31日現在]</t>
  </si>
  <si>
    <t>被保険者数　[平成21年11月30日現在]</t>
  </si>
  <si>
    <t>被保険者数　[平成21年12月31日現在]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</si>
</sst>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.0000000;[Red]\-#,##0.0000000"/>
    <numFmt numFmtId="182" formatCode="#,##0.00000000;[Red]\-#,##0.00000000"/>
    <numFmt numFmtId="183" formatCode="#,##0.000000000;[Red]\-#,##0.000000000"/>
    <numFmt numFmtId="184" formatCode="#,##0.0000000000;[Red]\-#,##0.0000000000"/>
    <numFmt numFmtId="185" formatCode="#,##0.00000000000;[Red]\-#,##0.00000000000"/>
    <numFmt numFmtId="186" formatCode="#,##0.000000000000;[Red]\-#,##0.000000000000"/>
    <numFmt numFmtId="187" formatCode="#,##0.0000000000000;[Red]\-#,##0.0000000000000"/>
    <numFmt numFmtId="188" formatCode="#,##0.00000000000000;[Red]\-#,##0.00000000000000"/>
    <numFmt numFmtId="189" formatCode="#,##0.000000000000000;[Red]\-#,##0.000000000000000"/>
    <numFmt numFmtId="190" formatCode="#,##0.0000000000000000;[Red]\-#,##0.0000000000000000"/>
    <numFmt numFmtId="191" formatCode="#,##0.00000000000000000;[Red]\-#,##0.00000000000000000"/>
    <numFmt numFmtId="192" formatCode="#,##0.00_ ;[Red]\-#,##0.00\ "/>
    <numFmt numFmtId="193" formatCode="0.0"/>
    <numFmt numFmtId="194" formatCode="0.000"/>
    <numFmt numFmtId="195" formatCode="0.0000"/>
    <numFmt numFmtId="196" formatCode="0.00000"/>
    <numFmt numFmtId="197" formatCode="0.000000"/>
    <numFmt numFmtId="198" formatCode="0.0000000"/>
    <numFmt numFmtId="199" formatCode="0.0%"/>
    <numFmt numFmtId="200" formatCode="0.000%"/>
    <numFmt numFmtId="201" formatCode="0.0000%"/>
    <numFmt numFmtId="202" formatCode="0.00_);[Red]\(0.00\)"/>
    <numFmt numFmtId="203" formatCode="0_ "/>
    <numFmt numFmtId="204" formatCode="#,##0_ "/>
    <numFmt numFmtId="205" formatCode="#,##0_);[Red]\(#,##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6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8" fontId="6" fillId="0" borderId="1" xfId="17" applyFont="1" applyBorder="1" applyAlignment="1">
      <alignment horizontal="right"/>
    </xf>
    <xf numFmtId="38" fontId="6" fillId="0" borderId="1" xfId="17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38" fontId="6" fillId="0" borderId="1" xfId="17" applyFont="1" applyBorder="1" applyAlignment="1">
      <alignment/>
    </xf>
    <xf numFmtId="38" fontId="6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0" fontId="7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38" fontId="6" fillId="0" borderId="2" xfId="17" applyNumberFormat="1" applyFont="1" applyBorder="1" applyAlignment="1">
      <alignment horizontal="right"/>
    </xf>
    <xf numFmtId="10" fontId="6" fillId="0" borderId="1" xfId="17" applyNumberFormat="1" applyFont="1" applyBorder="1" applyAlignment="1">
      <alignment horizontal="right"/>
    </xf>
    <xf numFmtId="38" fontId="6" fillId="0" borderId="2" xfId="17" applyNumberFormat="1" applyFont="1" applyFill="1" applyBorder="1" applyAlignment="1">
      <alignment horizontal="right"/>
    </xf>
    <xf numFmtId="10" fontId="6" fillId="0" borderId="1" xfId="17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38" fontId="6" fillId="0" borderId="1" xfId="17" applyFont="1" applyFill="1" applyBorder="1" applyAlignment="1">
      <alignment horizontal="right"/>
    </xf>
    <xf numFmtId="38" fontId="6" fillId="0" borderId="1" xfId="17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10" fontId="6" fillId="0" borderId="2" xfId="17" applyNumberFormat="1" applyFont="1" applyBorder="1" applyAlignment="1">
      <alignment horizontal="right"/>
    </xf>
    <xf numFmtId="10" fontId="6" fillId="0" borderId="2" xfId="17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75" zoomScaleNormal="75" workbookViewId="0" topLeftCell="A1">
      <selection activeCell="E11" sqref="E11"/>
    </sheetView>
  </sheetViews>
  <sheetFormatPr defaultColWidth="9.00390625" defaultRowHeight="13.5"/>
  <cols>
    <col min="1" max="1" width="3.25390625" style="1" customWidth="1"/>
    <col min="2" max="2" width="10.00390625" style="1" customWidth="1"/>
    <col min="3" max="4" width="17.50390625" style="1" customWidth="1"/>
    <col min="5" max="5" width="13.75390625" style="1" customWidth="1"/>
    <col min="6" max="10" width="24.125" style="1" customWidth="1"/>
    <col min="11" max="16384" width="9.00390625" style="1" customWidth="1"/>
  </cols>
  <sheetData>
    <row r="1" spans="3:10" ht="23.25" customHeight="1">
      <c r="C1" s="41" t="s">
        <v>32</v>
      </c>
      <c r="D1" s="41"/>
      <c r="E1" s="41"/>
      <c r="F1" s="41"/>
      <c r="G1" s="42"/>
      <c r="H1" s="42"/>
      <c r="I1" s="42"/>
      <c r="J1" s="42"/>
    </row>
    <row r="2" spans="3:10" ht="6.75" customHeight="1">
      <c r="C2" s="7"/>
      <c r="D2" s="7"/>
      <c r="E2" s="7"/>
      <c r="F2" s="7"/>
      <c r="G2" s="8"/>
      <c r="H2" s="8"/>
      <c r="I2" s="8"/>
      <c r="J2" s="8"/>
    </row>
    <row r="3" spans="1:10" ht="23.25" customHeight="1">
      <c r="A3" s="2"/>
      <c r="B3" s="2"/>
      <c r="C3" s="13"/>
      <c r="D3" s="13"/>
      <c r="E3" s="13"/>
      <c r="F3" s="13"/>
      <c r="G3" s="14"/>
      <c r="H3" s="14"/>
      <c r="I3" s="43" t="s">
        <v>27</v>
      </c>
      <c r="J3" s="43"/>
    </row>
    <row r="4" spans="1:10" ht="14.25">
      <c r="A4" s="9"/>
      <c r="B4" s="9"/>
      <c r="C4" s="5" t="s">
        <v>0</v>
      </c>
      <c r="D4" s="9"/>
      <c r="E4" s="9"/>
      <c r="F4" s="9"/>
      <c r="G4" s="9"/>
      <c r="H4" s="9"/>
      <c r="I4" s="9"/>
      <c r="J4" s="9"/>
    </row>
    <row r="5" spans="1:10" ht="18.75" customHeight="1">
      <c r="A5" s="23"/>
      <c r="B5" s="46" t="s">
        <v>1</v>
      </c>
      <c r="C5" s="47"/>
      <c r="D5" s="39" t="s">
        <v>2</v>
      </c>
      <c r="E5" s="39" t="s">
        <v>3</v>
      </c>
      <c r="F5" s="50" t="s">
        <v>4</v>
      </c>
      <c r="G5" s="44" t="s">
        <v>21</v>
      </c>
      <c r="H5" s="44" t="s">
        <v>22</v>
      </c>
      <c r="I5" s="44" t="s">
        <v>23</v>
      </c>
      <c r="J5" s="44" t="s">
        <v>26</v>
      </c>
    </row>
    <row r="6" spans="1:10" ht="18.75" customHeight="1">
      <c r="A6" s="23"/>
      <c r="B6" s="48"/>
      <c r="C6" s="49"/>
      <c r="D6" s="40"/>
      <c r="E6" s="40"/>
      <c r="F6" s="51"/>
      <c r="G6" s="45"/>
      <c r="H6" s="45"/>
      <c r="I6" s="45"/>
      <c r="J6" s="45"/>
    </row>
    <row r="7" spans="1:10" ht="18.75" customHeight="1">
      <c r="A7" s="23"/>
      <c r="B7" s="24" t="s">
        <v>8</v>
      </c>
      <c r="C7" s="25" t="s">
        <v>9</v>
      </c>
      <c r="D7" s="3">
        <v>5394</v>
      </c>
      <c r="E7" s="3">
        <v>104494</v>
      </c>
      <c r="F7" s="4">
        <v>2367244000</v>
      </c>
      <c r="G7" s="19">
        <f>SUM(F7/D7)</f>
        <v>438866.1475713756</v>
      </c>
      <c r="H7" s="19">
        <f>SUM(F7/E7)</f>
        <v>22654.353360001533</v>
      </c>
      <c r="I7" s="19">
        <f>F7/D43</f>
        <v>11991.813783845393</v>
      </c>
      <c r="J7" s="20">
        <f>D7/D43</f>
        <v>0.027324535852688635</v>
      </c>
    </row>
    <row r="8" spans="1:10" ht="18.75" customHeight="1">
      <c r="A8" s="23"/>
      <c r="B8" s="26"/>
      <c r="C8" s="25" t="s">
        <v>10</v>
      </c>
      <c r="D8" s="3">
        <v>156390</v>
      </c>
      <c r="E8" s="3">
        <v>272970</v>
      </c>
      <c r="F8" s="4">
        <v>2141011770</v>
      </c>
      <c r="G8" s="19">
        <f>SUM(F8/D8)</f>
        <v>13690.20890082486</v>
      </c>
      <c r="H8" s="19">
        <f>SUM(F8/E8)</f>
        <v>7843.395867677767</v>
      </c>
      <c r="I8" s="19">
        <f>F8/D43</f>
        <v>10845.782882905702</v>
      </c>
      <c r="J8" s="20">
        <f>D8/D43</f>
        <v>0.7922291735265065</v>
      </c>
    </row>
    <row r="9" spans="1:10" ht="18.75" customHeight="1">
      <c r="A9" s="23"/>
      <c r="B9" s="27" t="s">
        <v>11</v>
      </c>
      <c r="C9" s="25" t="s">
        <v>12</v>
      </c>
      <c r="D9" s="3">
        <f>SUM(D7:D8)</f>
        <v>161784</v>
      </c>
      <c r="E9" s="3">
        <f>SUM(E7:E8)</f>
        <v>377464</v>
      </c>
      <c r="F9" s="3">
        <f>SUM(F7:F8)</f>
        <v>4508255770</v>
      </c>
      <c r="G9" s="21"/>
      <c r="H9" s="21"/>
      <c r="I9" s="21"/>
      <c r="J9" s="22"/>
    </row>
    <row r="10" spans="1:10" ht="18.75" customHeight="1">
      <c r="A10" s="28"/>
      <c r="B10" s="27" t="s">
        <v>24</v>
      </c>
      <c r="C10" s="25" t="s">
        <v>12</v>
      </c>
      <c r="D10" s="3">
        <v>27406</v>
      </c>
      <c r="E10" s="3">
        <v>61341</v>
      </c>
      <c r="F10" s="3">
        <v>37249397</v>
      </c>
      <c r="G10" s="19">
        <f>SUM(F10/D10)</f>
        <v>1359.1694154564693</v>
      </c>
      <c r="H10" s="19">
        <f>SUM(F10/E10)</f>
        <v>607.2512185976753</v>
      </c>
      <c r="I10" s="19">
        <f>F10/D43</f>
        <v>188.69530660317622</v>
      </c>
      <c r="J10" s="20">
        <f>D10/D43</f>
        <v>0.1388313365922849</v>
      </c>
    </row>
    <row r="11" spans="1:10" ht="18.75" customHeight="1">
      <c r="A11" s="23"/>
      <c r="B11" s="54" t="s">
        <v>13</v>
      </c>
      <c r="C11" s="55"/>
      <c r="D11" s="29">
        <f>SUM(D9+D10)</f>
        <v>189190</v>
      </c>
      <c r="E11" s="29">
        <f>SUM(E9+E10)</f>
        <v>438805</v>
      </c>
      <c r="F11" s="29">
        <f>SUM(F9+F10)</f>
        <v>4545505167</v>
      </c>
      <c r="G11" s="21"/>
      <c r="H11" s="21"/>
      <c r="I11" s="21"/>
      <c r="J11" s="22"/>
    </row>
    <row r="12" spans="1:10" ht="18.75" customHeight="1">
      <c r="A12" s="23"/>
      <c r="B12" s="52" t="s">
        <v>14</v>
      </c>
      <c r="C12" s="53"/>
      <c r="D12" s="29">
        <v>5914</v>
      </c>
      <c r="E12" s="29">
        <v>78238</v>
      </c>
      <c r="F12" s="29">
        <v>696285470</v>
      </c>
      <c r="G12" s="19">
        <f>SUM(F12/D12)</f>
        <v>117735.11498140007</v>
      </c>
      <c r="H12" s="19">
        <f>SUM(F12/E12)</f>
        <v>8899.581661085405</v>
      </c>
      <c r="I12" s="19">
        <f>F12/D43</f>
        <v>3527.1926749575746</v>
      </c>
      <c r="J12" s="20">
        <f>D12/D43</f>
        <v>0.029958714318279678</v>
      </c>
    </row>
    <row r="13" spans="1:10" ht="18.75" customHeight="1">
      <c r="A13" s="23"/>
      <c r="B13" s="54" t="s">
        <v>15</v>
      </c>
      <c r="C13" s="55"/>
      <c r="D13" s="29">
        <v>205</v>
      </c>
      <c r="E13" s="29">
        <v>1472</v>
      </c>
      <c r="F13" s="29">
        <v>14560950</v>
      </c>
      <c r="G13" s="19">
        <f>SUM(F13/D13)</f>
        <v>71029.0243902439</v>
      </c>
      <c r="H13" s="19">
        <f>SUM(F13/E13)</f>
        <v>9891.94972826087</v>
      </c>
      <c r="I13" s="19">
        <f>F13/D43</f>
        <v>73.76180947797675</v>
      </c>
      <c r="J13" s="20">
        <f>D13/D43</f>
        <v>0.0010384742027810846</v>
      </c>
    </row>
    <row r="14" spans="1:10" ht="18.75" customHeight="1">
      <c r="A14" s="23"/>
      <c r="B14" s="54" t="s">
        <v>16</v>
      </c>
      <c r="C14" s="55"/>
      <c r="D14" s="3">
        <f>SUM(D11+D12+D13)</f>
        <v>195309</v>
      </c>
      <c r="E14" s="3">
        <f>E11+E12+E13</f>
        <v>518515</v>
      </c>
      <c r="F14" s="3">
        <f>F11+F12+F13</f>
        <v>5256351587</v>
      </c>
      <c r="G14" s="19">
        <f>SUM(F14/D14)</f>
        <v>26913.002406443124</v>
      </c>
      <c r="H14" s="19">
        <f>SUM(F14/E14)</f>
        <v>10137.318278159744</v>
      </c>
      <c r="I14" s="19">
        <f>F14/D43</f>
        <v>26627.246457789824</v>
      </c>
      <c r="J14" s="20">
        <f>D14/D43</f>
        <v>0.9893822344925407</v>
      </c>
    </row>
    <row r="15" spans="1:10" ht="18.75" customHeight="1">
      <c r="A15" s="10"/>
      <c r="B15" s="16"/>
      <c r="C15" s="16"/>
      <c r="D15" s="17"/>
      <c r="E15" s="17"/>
      <c r="F15" s="17"/>
      <c r="G15" s="17"/>
      <c r="H15" s="17"/>
      <c r="I15" s="17"/>
      <c r="J15" s="17"/>
    </row>
    <row r="16" spans="2:10" ht="18.75" customHeight="1">
      <c r="B16" s="31"/>
      <c r="C16" s="31" t="s">
        <v>17</v>
      </c>
      <c r="D16" s="5"/>
      <c r="E16" s="5"/>
      <c r="F16" s="5"/>
      <c r="G16" s="5"/>
      <c r="H16" s="5"/>
      <c r="I16" s="5"/>
      <c r="J16" s="5"/>
    </row>
    <row r="17" spans="1:10" ht="18.75" customHeight="1">
      <c r="A17" s="10"/>
      <c r="B17" s="46" t="s">
        <v>1</v>
      </c>
      <c r="C17" s="47"/>
      <c r="D17" s="39" t="s">
        <v>30</v>
      </c>
      <c r="E17" s="39" t="s">
        <v>3</v>
      </c>
      <c r="F17" s="50" t="s">
        <v>4</v>
      </c>
      <c r="G17" s="44" t="s">
        <v>5</v>
      </c>
      <c r="H17" s="44" t="s">
        <v>6</v>
      </c>
      <c r="I17" s="44" t="s">
        <v>7</v>
      </c>
      <c r="J17" s="44" t="s">
        <v>26</v>
      </c>
    </row>
    <row r="18" spans="1:10" ht="18.75" customHeight="1">
      <c r="A18" s="10"/>
      <c r="B18" s="48"/>
      <c r="C18" s="49"/>
      <c r="D18" s="40"/>
      <c r="E18" s="40"/>
      <c r="F18" s="51"/>
      <c r="G18" s="45"/>
      <c r="H18" s="45"/>
      <c r="I18" s="45"/>
      <c r="J18" s="45"/>
    </row>
    <row r="19" spans="1:10" ht="18.75" customHeight="1">
      <c r="A19" s="10"/>
      <c r="B19" s="24" t="s">
        <v>8</v>
      </c>
      <c r="C19" s="25" t="s">
        <v>9</v>
      </c>
      <c r="D19" s="3">
        <v>278</v>
      </c>
      <c r="E19" s="3">
        <v>4576</v>
      </c>
      <c r="F19" s="4">
        <v>137653540</v>
      </c>
      <c r="G19" s="19">
        <f>SUM(F19/D19)</f>
        <v>495156.61870503594</v>
      </c>
      <c r="H19" s="19">
        <f>SUM(F19/E19)</f>
        <v>30081.630244755244</v>
      </c>
      <c r="I19" s="19">
        <f>F19/D44</f>
        <v>10877.403397866456</v>
      </c>
      <c r="J19" s="32">
        <f>D19/D44</f>
        <v>0.021967601738443303</v>
      </c>
    </row>
    <row r="20" spans="1:10" ht="18.75" customHeight="1">
      <c r="A20" s="10"/>
      <c r="B20" s="26"/>
      <c r="C20" s="25" t="s">
        <v>10</v>
      </c>
      <c r="D20" s="3">
        <v>10065</v>
      </c>
      <c r="E20" s="3">
        <v>17274</v>
      </c>
      <c r="F20" s="4">
        <v>161806180</v>
      </c>
      <c r="G20" s="19">
        <f>SUM(F20/D20)</f>
        <v>16076.123199205167</v>
      </c>
      <c r="H20" s="19">
        <f>SUM(F20/E20)</f>
        <v>9367.036007873105</v>
      </c>
      <c r="I20" s="19">
        <f>F20/D44</f>
        <v>12785.94863690241</v>
      </c>
      <c r="J20" s="32">
        <f>D20/D44</f>
        <v>0.7953378111418412</v>
      </c>
    </row>
    <row r="21" spans="1:10" ht="18.75" customHeight="1">
      <c r="A21" s="10"/>
      <c r="B21" s="27" t="s">
        <v>11</v>
      </c>
      <c r="C21" s="25" t="s">
        <v>12</v>
      </c>
      <c r="D21" s="3">
        <f>SUM(D19:D20)</f>
        <v>10343</v>
      </c>
      <c r="E21" s="3">
        <f>SUM(E19:E20)</f>
        <v>21850</v>
      </c>
      <c r="F21" s="3">
        <f>SUM(F19:F20)</f>
        <v>299459720</v>
      </c>
      <c r="G21" s="21"/>
      <c r="H21" s="21"/>
      <c r="I21" s="21"/>
      <c r="J21" s="33"/>
    </row>
    <row r="22" spans="1:10" ht="18.75" customHeight="1">
      <c r="A22" s="15"/>
      <c r="B22" s="27" t="s">
        <v>24</v>
      </c>
      <c r="C22" s="25" t="s">
        <v>12</v>
      </c>
      <c r="D22" s="3">
        <v>1928</v>
      </c>
      <c r="E22" s="3">
        <v>4290</v>
      </c>
      <c r="F22" s="3">
        <v>28793180</v>
      </c>
      <c r="G22" s="19">
        <f>SUM(F22/D22)</f>
        <v>14934.221991701244</v>
      </c>
      <c r="H22" s="19">
        <f>SUM(F22/E22)</f>
        <v>6711.69696969697</v>
      </c>
      <c r="I22" s="19">
        <f>F22/D44</f>
        <v>2275.2414065586727</v>
      </c>
      <c r="J22" s="32">
        <f>D22/D44</f>
        <v>0.15235084946661398</v>
      </c>
    </row>
    <row r="23" spans="1:10" ht="18.75" customHeight="1">
      <c r="A23" s="10"/>
      <c r="B23" s="54" t="s">
        <v>13</v>
      </c>
      <c r="C23" s="55"/>
      <c r="D23" s="29">
        <f>SUM(D21+D22)</f>
        <v>12271</v>
      </c>
      <c r="E23" s="29">
        <f>SUM(E21+E22)</f>
        <v>26140</v>
      </c>
      <c r="F23" s="29">
        <f>SUM(F21+F22)</f>
        <v>328252900</v>
      </c>
      <c r="G23" s="21"/>
      <c r="H23" s="21"/>
      <c r="I23" s="21"/>
      <c r="J23" s="33"/>
    </row>
    <row r="24" spans="1:10" ht="18.75" customHeight="1">
      <c r="A24" s="10"/>
      <c r="B24" s="52" t="s">
        <v>14</v>
      </c>
      <c r="C24" s="53"/>
      <c r="D24" s="29">
        <v>3728</v>
      </c>
      <c r="E24" s="29">
        <v>4665</v>
      </c>
      <c r="F24" s="29">
        <v>48503430</v>
      </c>
      <c r="G24" s="19">
        <f>SUM(F24/D24)</f>
        <v>13010.576716738198</v>
      </c>
      <c r="H24" s="19">
        <f>SUM(F24/E24)</f>
        <v>10397.305466237942</v>
      </c>
      <c r="I24" s="19">
        <f>F24/D44</f>
        <v>3832.7483208218096</v>
      </c>
      <c r="J24" s="32">
        <f>D24/D44</f>
        <v>0.2945871197155275</v>
      </c>
    </row>
    <row r="25" spans="1:10" ht="18.75" customHeight="1">
      <c r="A25" s="10"/>
      <c r="B25" s="54" t="s">
        <v>15</v>
      </c>
      <c r="C25" s="55"/>
      <c r="D25" s="29">
        <v>11</v>
      </c>
      <c r="E25" s="29">
        <v>75</v>
      </c>
      <c r="F25" s="29">
        <v>855600</v>
      </c>
      <c r="G25" s="19">
        <f>SUM(F25/D25)</f>
        <v>77781.81818181818</v>
      </c>
      <c r="H25" s="19">
        <f>SUM(F25/E25)</f>
        <v>11408</v>
      </c>
      <c r="I25" s="19">
        <f>F25/D44</f>
        <v>67.60964045831687</v>
      </c>
      <c r="J25" s="32">
        <f>D25/D44</f>
        <v>0.0008692216515211379</v>
      </c>
    </row>
    <row r="26" spans="1:10" ht="18.75" customHeight="1">
      <c r="A26" s="10"/>
      <c r="B26" s="54" t="s">
        <v>16</v>
      </c>
      <c r="C26" s="55"/>
      <c r="D26" s="3">
        <f>SUM(D23+D24+D25)</f>
        <v>16010</v>
      </c>
      <c r="E26" s="3">
        <f>E23+E24+E25</f>
        <v>30880</v>
      </c>
      <c r="F26" s="3">
        <f>F23+F24+F25</f>
        <v>377611930</v>
      </c>
      <c r="G26" s="19">
        <f>SUM(F26/D26)</f>
        <v>23586.004372267333</v>
      </c>
      <c r="H26" s="19">
        <f>SUM(F26/E26)</f>
        <v>12228.36560880829</v>
      </c>
      <c r="I26" s="19">
        <f>F26/D44</f>
        <v>29838.951402607665</v>
      </c>
      <c r="J26" s="32">
        <f>D26/D44</f>
        <v>1.265112603713947</v>
      </c>
    </row>
    <row r="27" spans="1:10" ht="18.75" customHeight="1">
      <c r="A27" s="10"/>
      <c r="B27" s="16"/>
      <c r="C27" s="16"/>
      <c r="D27" s="17"/>
      <c r="E27" s="17"/>
      <c r="F27" s="17"/>
      <c r="G27" s="17"/>
      <c r="H27" s="17"/>
      <c r="I27" s="17"/>
      <c r="J27" s="17"/>
    </row>
    <row r="28" spans="2:10" ht="18.75" customHeight="1">
      <c r="B28" s="56" t="s">
        <v>29</v>
      </c>
      <c r="C28" s="57"/>
      <c r="D28" s="57"/>
      <c r="E28" s="57"/>
      <c r="F28" s="57"/>
      <c r="G28" s="57"/>
      <c r="H28" s="57"/>
      <c r="I28" s="57"/>
      <c r="J28" s="58"/>
    </row>
    <row r="29" spans="1:10" ht="18.75" customHeight="1">
      <c r="A29" s="10"/>
      <c r="B29" s="34"/>
      <c r="C29" s="35"/>
      <c r="D29" s="35"/>
      <c r="E29" s="35"/>
      <c r="F29" s="35"/>
      <c r="G29" s="35"/>
      <c r="H29" s="35"/>
      <c r="I29" s="35"/>
      <c r="J29" s="36"/>
    </row>
    <row r="30" spans="1:10" ht="18.75" customHeight="1">
      <c r="A30" s="10"/>
      <c r="B30" s="46" t="s">
        <v>1</v>
      </c>
      <c r="C30" s="47"/>
      <c r="D30" s="39" t="s">
        <v>2</v>
      </c>
      <c r="E30" s="39" t="s">
        <v>3</v>
      </c>
      <c r="F30" s="50" t="s">
        <v>4</v>
      </c>
      <c r="G30" s="39" t="s">
        <v>5</v>
      </c>
      <c r="H30" s="39" t="s">
        <v>6</v>
      </c>
      <c r="I30" s="39" t="s">
        <v>7</v>
      </c>
      <c r="J30" s="39" t="s">
        <v>26</v>
      </c>
    </row>
    <row r="31" spans="1:10" ht="18.75" customHeight="1">
      <c r="A31" s="10"/>
      <c r="B31" s="48"/>
      <c r="C31" s="49"/>
      <c r="D31" s="40"/>
      <c r="E31" s="40"/>
      <c r="F31" s="51"/>
      <c r="G31" s="40"/>
      <c r="H31" s="40"/>
      <c r="I31" s="40"/>
      <c r="J31" s="40"/>
    </row>
    <row r="32" spans="1:10" ht="18.75" customHeight="1">
      <c r="A32" s="10"/>
      <c r="B32" s="24" t="s">
        <v>8</v>
      </c>
      <c r="C32" s="25" t="s">
        <v>9</v>
      </c>
      <c r="D32" s="29">
        <v>9379</v>
      </c>
      <c r="E32" s="29">
        <v>184860</v>
      </c>
      <c r="F32" s="30">
        <v>4178530960</v>
      </c>
      <c r="G32" s="21">
        <f>F32/D32</f>
        <v>445519.880584284</v>
      </c>
      <c r="H32" s="21">
        <f>SUM(F32/E32)</f>
        <v>22603.759385480906</v>
      </c>
      <c r="I32" s="21">
        <f>F32/D45</f>
        <v>37147.45041561097</v>
      </c>
      <c r="J32" s="22">
        <f>D32/D45</f>
        <v>0.08338000622305196</v>
      </c>
    </row>
    <row r="33" spans="1:10" ht="18.75" customHeight="1">
      <c r="A33" s="10"/>
      <c r="B33" s="26"/>
      <c r="C33" s="25" t="s">
        <v>10</v>
      </c>
      <c r="D33" s="29">
        <v>146894</v>
      </c>
      <c r="E33" s="29">
        <v>330683</v>
      </c>
      <c r="F33" s="30">
        <v>2720157930</v>
      </c>
      <c r="G33" s="21">
        <f>SUM(F33/D33)</f>
        <v>18517.828706414148</v>
      </c>
      <c r="H33" s="21">
        <f>SUM(F33/E33)</f>
        <v>8225.877743942083</v>
      </c>
      <c r="I33" s="21">
        <f>F33/D43</f>
        <v>13779.579696562903</v>
      </c>
      <c r="J33" s="22">
        <f>D33/D45</f>
        <v>1.3058985642530114</v>
      </c>
    </row>
    <row r="34" spans="1:10" ht="18.75" customHeight="1">
      <c r="A34" s="15"/>
      <c r="B34" s="27" t="s">
        <v>11</v>
      </c>
      <c r="C34" s="25" t="s">
        <v>12</v>
      </c>
      <c r="D34" s="29">
        <f>SUM(D32:D33)</f>
        <v>156273</v>
      </c>
      <c r="E34" s="29">
        <f>SUM(E32:E33)</f>
        <v>515543</v>
      </c>
      <c r="F34" s="29">
        <f>SUM(F32:F33)</f>
        <v>6898688890</v>
      </c>
      <c r="G34" s="21"/>
      <c r="H34" s="21"/>
      <c r="I34" s="21"/>
      <c r="J34" s="22"/>
    </row>
    <row r="35" spans="1:10" ht="18.75" customHeight="1">
      <c r="A35" s="10"/>
      <c r="B35" s="27" t="s">
        <v>24</v>
      </c>
      <c r="C35" s="25" t="s">
        <v>12</v>
      </c>
      <c r="D35" s="29">
        <v>13749</v>
      </c>
      <c r="E35" s="29">
        <v>32095</v>
      </c>
      <c r="F35" s="29">
        <v>242714190</v>
      </c>
      <c r="G35" s="21">
        <f>SUM(F35/D35)</f>
        <v>17653.224961815406</v>
      </c>
      <c r="H35" s="21">
        <f>SUM(F35/E35)</f>
        <v>7562.367658513787</v>
      </c>
      <c r="I35" s="21">
        <f>F35/D45</f>
        <v>2157.7471662888383</v>
      </c>
      <c r="J35" s="22">
        <f>D35/D45</f>
        <v>0.12222963061741565</v>
      </c>
    </row>
    <row r="36" spans="1:10" ht="18.75" customHeight="1">
      <c r="A36" s="10"/>
      <c r="B36" s="54" t="s">
        <v>13</v>
      </c>
      <c r="C36" s="55"/>
      <c r="D36" s="29">
        <f>D34+D35</f>
        <v>170022</v>
      </c>
      <c r="E36" s="29">
        <f>SUM(E34+E35)</f>
        <v>547638</v>
      </c>
      <c r="F36" s="29">
        <f>SUM(F34+F35)</f>
        <v>7141403080</v>
      </c>
      <c r="G36" s="21"/>
      <c r="H36" s="21"/>
      <c r="I36" s="21"/>
      <c r="J36" s="22"/>
    </row>
    <row r="37" spans="1:10" ht="18.75" customHeight="1">
      <c r="A37" s="10"/>
      <c r="B37" s="52" t="s">
        <v>14</v>
      </c>
      <c r="C37" s="53"/>
      <c r="D37" s="29">
        <v>55867</v>
      </c>
      <c r="E37" s="29">
        <v>83385</v>
      </c>
      <c r="F37" s="29">
        <v>915448150</v>
      </c>
      <c r="G37" s="21">
        <f>SUM(F37/D37)</f>
        <v>16386.205631231318</v>
      </c>
      <c r="H37" s="21">
        <f>SUM(F37/E37)</f>
        <v>10978.571085926726</v>
      </c>
      <c r="I37" s="21">
        <f>F37/D45</f>
        <v>8138.402009156776</v>
      </c>
      <c r="J37" s="22">
        <f>D37/D45</f>
        <v>0.496661777125839</v>
      </c>
    </row>
    <row r="38" spans="1:10" ht="18.75" customHeight="1">
      <c r="A38" s="10"/>
      <c r="B38" s="54" t="s">
        <v>15</v>
      </c>
      <c r="C38" s="55"/>
      <c r="D38" s="29">
        <v>321</v>
      </c>
      <c r="E38" s="29">
        <v>2922</v>
      </c>
      <c r="F38" s="29">
        <v>28657425</v>
      </c>
      <c r="G38" s="21">
        <f>SUM(F38/D38)</f>
        <v>89275.46728971963</v>
      </c>
      <c r="H38" s="21">
        <f>SUM(F38/E38)</f>
        <v>9807.469199178644</v>
      </c>
      <c r="I38" s="21">
        <f>F38/D45</f>
        <v>254.76663555140686</v>
      </c>
      <c r="J38" s="22">
        <f>D38/D45</f>
        <v>0.002853713828510468</v>
      </c>
    </row>
    <row r="39" spans="1:10" ht="18" customHeight="1">
      <c r="A39" s="10"/>
      <c r="B39" s="54" t="s">
        <v>16</v>
      </c>
      <c r="C39" s="55"/>
      <c r="D39" s="29">
        <f>SUM(D36+D37+D38)</f>
        <v>226210</v>
      </c>
      <c r="E39" s="29">
        <f>SUM(E36+E37+E38)</f>
        <v>633945</v>
      </c>
      <c r="F39" s="29">
        <f>F36+F37+F38</f>
        <v>8085508655</v>
      </c>
      <c r="G39" s="21">
        <f>SUM(F39/D39)</f>
        <v>35743.374099288274</v>
      </c>
      <c r="H39" s="21">
        <f>SUM(F39/E39)</f>
        <v>12754.274668938157</v>
      </c>
      <c r="I39" s="21">
        <f>F39/D45</f>
        <v>71880.77214739744</v>
      </c>
      <c r="J39" s="22">
        <f>D39/D45</f>
        <v>2.0110236920478286</v>
      </c>
    </row>
    <row r="40" spans="2:10" ht="18" customHeight="1">
      <c r="B40" s="5"/>
      <c r="C40" s="5"/>
      <c r="D40" s="5"/>
      <c r="E40" s="5"/>
      <c r="F40" s="5"/>
      <c r="G40" s="5"/>
      <c r="H40" s="5"/>
      <c r="I40" s="5"/>
      <c r="J40" s="5"/>
    </row>
    <row r="41" spans="2:10" ht="18" customHeight="1">
      <c r="B41" s="5" t="s">
        <v>25</v>
      </c>
      <c r="C41" s="5"/>
      <c r="D41" s="5"/>
      <c r="E41" s="6"/>
      <c r="F41" s="6"/>
      <c r="G41" s="6"/>
      <c r="H41" s="6"/>
      <c r="I41" s="6"/>
      <c r="J41" s="6"/>
    </row>
    <row r="42" spans="2:10" ht="18" customHeight="1">
      <c r="B42" s="60" t="s">
        <v>35</v>
      </c>
      <c r="C42" s="60"/>
      <c r="D42" s="60"/>
      <c r="E42" s="6"/>
      <c r="F42" s="6"/>
      <c r="G42" s="6"/>
      <c r="H42" s="6"/>
      <c r="I42" s="6"/>
      <c r="J42" s="6"/>
    </row>
    <row r="43" spans="2:10" ht="18.75" customHeight="1">
      <c r="B43" s="59" t="s">
        <v>18</v>
      </c>
      <c r="C43" s="59"/>
      <c r="D43" s="11">
        <v>197405</v>
      </c>
      <c r="E43" s="6"/>
      <c r="F43" s="6"/>
      <c r="G43" s="6"/>
      <c r="H43" s="6"/>
      <c r="I43" s="6"/>
      <c r="J43" s="6"/>
    </row>
    <row r="44" spans="2:10" ht="18.75" customHeight="1">
      <c r="B44" s="59" t="s">
        <v>19</v>
      </c>
      <c r="C44" s="59"/>
      <c r="D44" s="11">
        <v>12655</v>
      </c>
      <c r="E44" s="6"/>
      <c r="F44" s="6"/>
      <c r="G44" s="6"/>
      <c r="H44" s="6"/>
      <c r="I44" s="6"/>
      <c r="J44" s="6"/>
    </row>
    <row r="45" spans="2:10" ht="18.75" customHeight="1">
      <c r="B45" s="59" t="s">
        <v>28</v>
      </c>
      <c r="C45" s="59"/>
      <c r="D45" s="11">
        <v>112485</v>
      </c>
      <c r="E45" s="6"/>
      <c r="F45" s="6"/>
      <c r="G45" s="6"/>
      <c r="H45" s="6"/>
      <c r="I45" s="6"/>
      <c r="J45" s="6"/>
    </row>
    <row r="46" spans="2:10" ht="18.75" customHeight="1">
      <c r="B46" s="59" t="s">
        <v>20</v>
      </c>
      <c r="C46" s="59"/>
      <c r="D46" s="12">
        <f>SUM(D43:D45)</f>
        <v>322545</v>
      </c>
      <c r="E46" s="6"/>
      <c r="F46" s="6"/>
      <c r="G46" s="6"/>
      <c r="H46" s="6"/>
      <c r="I46" s="6"/>
      <c r="J46" s="6"/>
    </row>
    <row r="47" ht="13.5">
      <c r="B47" s="18"/>
    </row>
  </sheetData>
  <mergeCells count="44">
    <mergeCell ref="B46:C46"/>
    <mergeCell ref="B38:C38"/>
    <mergeCell ref="B36:C36"/>
    <mergeCell ref="B37:C37"/>
    <mergeCell ref="B42:D42"/>
    <mergeCell ref="B43:C43"/>
    <mergeCell ref="B44:C44"/>
    <mergeCell ref="B45:C45"/>
    <mergeCell ref="B39:C39"/>
    <mergeCell ref="B25:C25"/>
    <mergeCell ref="B26:C26"/>
    <mergeCell ref="B28:J28"/>
    <mergeCell ref="B30:C31"/>
    <mergeCell ref="D30:D31"/>
    <mergeCell ref="E30:E31"/>
    <mergeCell ref="F30:F31"/>
    <mergeCell ref="J30:J31"/>
    <mergeCell ref="G30:G31"/>
    <mergeCell ref="H30:H31"/>
    <mergeCell ref="J5:J6"/>
    <mergeCell ref="J17:J18"/>
    <mergeCell ref="B23:C23"/>
    <mergeCell ref="B24:C24"/>
    <mergeCell ref="E17:E18"/>
    <mergeCell ref="F17:F18"/>
    <mergeCell ref="G17:G18"/>
    <mergeCell ref="H17:H18"/>
    <mergeCell ref="B17:C18"/>
    <mergeCell ref="D17:D18"/>
    <mergeCell ref="I17:I18"/>
    <mergeCell ref="H5:H6"/>
    <mergeCell ref="I5:I6"/>
    <mergeCell ref="B14:C14"/>
    <mergeCell ref="B11:C11"/>
    <mergeCell ref="I30:I31"/>
    <mergeCell ref="C1:J1"/>
    <mergeCell ref="I3:J3"/>
    <mergeCell ref="G5:G6"/>
    <mergeCell ref="B5:C6"/>
    <mergeCell ref="D5:D6"/>
    <mergeCell ref="E5:E6"/>
    <mergeCell ref="F5:F6"/>
    <mergeCell ref="B12:C12"/>
    <mergeCell ref="B13:C13"/>
  </mergeCells>
  <printOptions/>
  <pageMargins left="0.75" right="0.75" top="0.59" bottom="0.44" header="0.38" footer="0.3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75" zoomScaleNormal="75" workbookViewId="0" topLeftCell="A1">
      <selection activeCell="E11" sqref="E11"/>
    </sheetView>
  </sheetViews>
  <sheetFormatPr defaultColWidth="9.00390625" defaultRowHeight="13.5"/>
  <cols>
    <col min="1" max="1" width="3.25390625" style="1" customWidth="1"/>
    <col min="2" max="2" width="10.00390625" style="1" customWidth="1"/>
    <col min="3" max="4" width="17.50390625" style="1" customWidth="1"/>
    <col min="5" max="5" width="13.75390625" style="1" customWidth="1"/>
    <col min="6" max="10" width="24.125" style="1" customWidth="1"/>
    <col min="11" max="16384" width="9.00390625" style="1" customWidth="1"/>
  </cols>
  <sheetData>
    <row r="1" spans="3:10" ht="23.25" customHeight="1">
      <c r="C1" s="41" t="s">
        <v>33</v>
      </c>
      <c r="D1" s="41"/>
      <c r="E1" s="41"/>
      <c r="F1" s="41"/>
      <c r="G1" s="61"/>
      <c r="H1" s="61"/>
      <c r="I1" s="61"/>
      <c r="J1" s="61"/>
    </row>
    <row r="2" spans="3:10" ht="6.75" customHeight="1">
      <c r="C2" s="7"/>
      <c r="D2" s="7"/>
      <c r="E2" s="7"/>
      <c r="F2" s="7"/>
      <c r="G2" s="8"/>
      <c r="H2" s="8"/>
      <c r="I2" s="8"/>
      <c r="J2" s="8"/>
    </row>
    <row r="3" spans="1:10" ht="23.25" customHeight="1">
      <c r="A3" s="2"/>
      <c r="B3" s="2"/>
      <c r="C3" s="13"/>
      <c r="D3" s="13"/>
      <c r="E3" s="13"/>
      <c r="F3" s="13"/>
      <c r="G3" s="37"/>
      <c r="H3" s="37"/>
      <c r="I3" s="43" t="s">
        <v>27</v>
      </c>
      <c r="J3" s="43"/>
    </row>
    <row r="4" spans="1:10" ht="14.25">
      <c r="A4" s="2"/>
      <c r="B4" s="2"/>
      <c r="C4" s="5" t="s">
        <v>0</v>
      </c>
      <c r="D4" s="2"/>
      <c r="E4" s="2"/>
      <c r="F4" s="2"/>
      <c r="G4" s="2"/>
      <c r="H4" s="2"/>
      <c r="I4" s="2"/>
      <c r="J4" s="2"/>
    </row>
    <row r="5" spans="1:10" ht="18.75" customHeight="1">
      <c r="A5" s="38"/>
      <c r="B5" s="46" t="s">
        <v>1</v>
      </c>
      <c r="C5" s="47"/>
      <c r="D5" s="39" t="s">
        <v>2</v>
      </c>
      <c r="E5" s="39" t="s">
        <v>3</v>
      </c>
      <c r="F5" s="50" t="s">
        <v>4</v>
      </c>
      <c r="G5" s="44" t="s">
        <v>21</v>
      </c>
      <c r="H5" s="44" t="s">
        <v>22</v>
      </c>
      <c r="I5" s="44" t="s">
        <v>23</v>
      </c>
      <c r="J5" s="44" t="s">
        <v>26</v>
      </c>
    </row>
    <row r="6" spans="1:10" ht="18.75" customHeight="1">
      <c r="A6" s="38"/>
      <c r="B6" s="48"/>
      <c r="C6" s="49"/>
      <c r="D6" s="40"/>
      <c r="E6" s="40"/>
      <c r="F6" s="51"/>
      <c r="G6" s="45"/>
      <c r="H6" s="45"/>
      <c r="I6" s="45"/>
      <c r="J6" s="45"/>
    </row>
    <row r="7" spans="1:10" ht="18.75" customHeight="1">
      <c r="A7" s="38"/>
      <c r="B7" s="24" t="s">
        <v>8</v>
      </c>
      <c r="C7" s="25" t="s">
        <v>9</v>
      </c>
      <c r="D7" s="3">
        <v>5247</v>
      </c>
      <c r="E7" s="3">
        <v>105203</v>
      </c>
      <c r="F7" s="4">
        <v>2342964310</v>
      </c>
      <c r="G7" s="19">
        <f>SUM(F7/D7)</f>
        <v>446534.07852105965</v>
      </c>
      <c r="H7" s="19">
        <f>SUM(F7/E7)</f>
        <v>22270.888757925153</v>
      </c>
      <c r="I7" s="19">
        <f>F7/D43</f>
        <v>11890.26237128836</v>
      </c>
      <c r="J7" s="20">
        <f>D7/D43</f>
        <v>0.02662789458459571</v>
      </c>
    </row>
    <row r="8" spans="1:10" ht="18.75" customHeight="1">
      <c r="A8" s="38"/>
      <c r="B8" s="26"/>
      <c r="C8" s="25" t="s">
        <v>10</v>
      </c>
      <c r="D8" s="3">
        <v>158967</v>
      </c>
      <c r="E8" s="3">
        <v>282538</v>
      </c>
      <c r="F8" s="4">
        <v>2205656730</v>
      </c>
      <c r="G8" s="19">
        <f>SUM(F8/D8)</f>
        <v>13874.934609069807</v>
      </c>
      <c r="H8" s="19">
        <f>SUM(F8/E8)</f>
        <v>7806.584353255137</v>
      </c>
      <c r="I8" s="19">
        <f>F8/D43</f>
        <v>11193.442899989343</v>
      </c>
      <c r="J8" s="20">
        <f>D8/D43</f>
        <v>0.8067384254677771</v>
      </c>
    </row>
    <row r="9" spans="1:10" ht="18.75" customHeight="1">
      <c r="A9" s="38"/>
      <c r="B9" s="27" t="s">
        <v>11</v>
      </c>
      <c r="C9" s="25" t="s">
        <v>12</v>
      </c>
      <c r="D9" s="3">
        <f>SUM(D7:D8)</f>
        <v>164214</v>
      </c>
      <c r="E9" s="3">
        <f>SUM(E7:E8)</f>
        <v>387741</v>
      </c>
      <c r="F9" s="3">
        <f>SUM(F7:F8)</f>
        <v>4548621040</v>
      </c>
      <c r="G9" s="21"/>
      <c r="H9" s="21"/>
      <c r="I9" s="21"/>
      <c r="J9" s="22"/>
    </row>
    <row r="10" spans="1:10" ht="18.75" customHeight="1">
      <c r="A10" s="28"/>
      <c r="B10" s="27" t="s">
        <v>24</v>
      </c>
      <c r="C10" s="25" t="s">
        <v>12</v>
      </c>
      <c r="D10" s="3">
        <v>28407</v>
      </c>
      <c r="E10" s="3">
        <v>63961</v>
      </c>
      <c r="F10" s="3">
        <v>435322550</v>
      </c>
      <c r="G10" s="19">
        <f>SUM(F10/D10)</f>
        <v>15324.48164184884</v>
      </c>
      <c r="H10" s="19">
        <f>SUM(F10/E10)</f>
        <v>6806.062287956724</v>
      </c>
      <c r="I10" s="19">
        <f>F10/D43</f>
        <v>2209.209638211815</v>
      </c>
      <c r="J10" s="20">
        <f>D10/D43</f>
        <v>0.1441621119619993</v>
      </c>
    </row>
    <row r="11" spans="1:10" ht="18.75" customHeight="1">
      <c r="A11" s="38"/>
      <c r="B11" s="54" t="s">
        <v>13</v>
      </c>
      <c r="C11" s="55"/>
      <c r="D11" s="29">
        <f>SUM(D9+D10)</f>
        <v>192621</v>
      </c>
      <c r="E11" s="29">
        <f>SUM(E9+E10)</f>
        <v>451702</v>
      </c>
      <c r="F11" s="29">
        <f>SUM(F9+F10)</f>
        <v>4983943590</v>
      </c>
      <c r="G11" s="21"/>
      <c r="H11" s="21"/>
      <c r="I11" s="21"/>
      <c r="J11" s="22"/>
    </row>
    <row r="12" spans="1:10" ht="18.75" customHeight="1">
      <c r="A12" s="38"/>
      <c r="B12" s="52" t="s">
        <v>14</v>
      </c>
      <c r="C12" s="53"/>
      <c r="D12" s="29">
        <v>60659</v>
      </c>
      <c r="E12" s="29">
        <v>82104</v>
      </c>
      <c r="F12" s="29">
        <v>761685020</v>
      </c>
      <c r="G12" s="19">
        <f>SUM(F12/D12)</f>
        <v>12556.834435120922</v>
      </c>
      <c r="H12" s="19">
        <f>SUM(F12/E12)</f>
        <v>9277.075660138362</v>
      </c>
      <c r="I12" s="19">
        <f>F12/D43</f>
        <v>3865.459961735406</v>
      </c>
      <c r="J12" s="20">
        <f>D12/D43</f>
        <v>0.3078371369557826</v>
      </c>
    </row>
    <row r="13" spans="1:10" ht="18.75" customHeight="1">
      <c r="A13" s="38"/>
      <c r="B13" s="54" t="s">
        <v>15</v>
      </c>
      <c r="C13" s="55"/>
      <c r="D13" s="29">
        <v>210</v>
      </c>
      <c r="E13" s="29">
        <v>1519</v>
      </c>
      <c r="F13" s="29">
        <v>15089250</v>
      </c>
      <c r="G13" s="19">
        <f>SUM(F13/D13)</f>
        <v>71853.57142857143</v>
      </c>
      <c r="H13" s="19">
        <f>SUM(F13/E13)</f>
        <v>9933.673469387755</v>
      </c>
      <c r="I13" s="19">
        <f>F13/D43</f>
        <v>76.57613081010307</v>
      </c>
      <c r="J13" s="20">
        <f>D13/D43</f>
        <v>0.0010657247689660947</v>
      </c>
    </row>
    <row r="14" spans="1:10" ht="18.75" customHeight="1">
      <c r="A14" s="38"/>
      <c r="B14" s="54" t="s">
        <v>16</v>
      </c>
      <c r="C14" s="55"/>
      <c r="D14" s="3">
        <f>SUM(D11+D12+D13)</f>
        <v>253490</v>
      </c>
      <c r="E14" s="3">
        <f>E11+E12+E13</f>
        <v>535325</v>
      </c>
      <c r="F14" s="3">
        <f>F11+F12+F13</f>
        <v>5760717860</v>
      </c>
      <c r="G14" s="19">
        <f>SUM(F14/D14)</f>
        <v>22725.621760227226</v>
      </c>
      <c r="H14" s="19">
        <f>SUM(F14/E14)</f>
        <v>10761.15978144118</v>
      </c>
      <c r="I14" s="19">
        <f>F14/D43</f>
        <v>29234.951002035028</v>
      </c>
      <c r="J14" s="20">
        <f>D14/D43</f>
        <v>1.2864312937391207</v>
      </c>
    </row>
    <row r="15" spans="1:10" ht="18.75" customHeight="1">
      <c r="A15" s="10"/>
      <c r="B15" s="16"/>
      <c r="C15" s="16"/>
      <c r="D15" s="17"/>
      <c r="E15" s="17"/>
      <c r="F15" s="17"/>
      <c r="G15" s="17"/>
      <c r="H15" s="17"/>
      <c r="I15" s="17"/>
      <c r="J15" s="17"/>
    </row>
    <row r="16" spans="2:10" ht="18.75" customHeight="1">
      <c r="B16" s="31"/>
      <c r="C16" s="31" t="s">
        <v>17</v>
      </c>
      <c r="D16" s="5"/>
      <c r="E16" s="5"/>
      <c r="F16" s="5"/>
      <c r="G16" s="5"/>
      <c r="H16" s="5"/>
      <c r="I16" s="5"/>
      <c r="J16" s="5"/>
    </row>
    <row r="17" spans="1:10" ht="18.75" customHeight="1">
      <c r="A17" s="10"/>
      <c r="B17" s="46" t="s">
        <v>1</v>
      </c>
      <c r="C17" s="47"/>
      <c r="D17" s="39" t="s">
        <v>31</v>
      </c>
      <c r="E17" s="39" t="s">
        <v>3</v>
      </c>
      <c r="F17" s="50" t="s">
        <v>4</v>
      </c>
      <c r="G17" s="44" t="s">
        <v>5</v>
      </c>
      <c r="H17" s="44" t="s">
        <v>6</v>
      </c>
      <c r="I17" s="44" t="s">
        <v>7</v>
      </c>
      <c r="J17" s="44" t="s">
        <v>26</v>
      </c>
    </row>
    <row r="18" spans="1:10" ht="18.75" customHeight="1">
      <c r="A18" s="10"/>
      <c r="B18" s="48"/>
      <c r="C18" s="49"/>
      <c r="D18" s="40"/>
      <c r="E18" s="40"/>
      <c r="F18" s="51"/>
      <c r="G18" s="45"/>
      <c r="H18" s="45"/>
      <c r="I18" s="45"/>
      <c r="J18" s="45"/>
    </row>
    <row r="19" spans="1:10" ht="18.75" customHeight="1">
      <c r="A19" s="10"/>
      <c r="B19" s="24" t="s">
        <v>8</v>
      </c>
      <c r="C19" s="25" t="s">
        <v>9</v>
      </c>
      <c r="D19" s="3">
        <v>279</v>
      </c>
      <c r="E19" s="3">
        <v>4698</v>
      </c>
      <c r="F19" s="4">
        <v>142128590</v>
      </c>
      <c r="G19" s="19">
        <f>SUM(F19/D19)</f>
        <v>509421.4695340502</v>
      </c>
      <c r="H19" s="19">
        <f>SUM(F19/E19)</f>
        <v>30252.99914857386</v>
      </c>
      <c r="I19" s="19">
        <f>F19/D44</f>
        <v>11359.382193094629</v>
      </c>
      <c r="J19" s="32">
        <f>D19/D44</f>
        <v>0.02229859335038363</v>
      </c>
    </row>
    <row r="20" spans="1:10" ht="18.75" customHeight="1">
      <c r="A20" s="10"/>
      <c r="B20" s="26"/>
      <c r="C20" s="25" t="s">
        <v>10</v>
      </c>
      <c r="D20" s="3">
        <v>10130</v>
      </c>
      <c r="E20" s="3">
        <v>17568</v>
      </c>
      <c r="F20" s="4">
        <v>168055170</v>
      </c>
      <c r="G20" s="19">
        <f>SUM(F20/D20)</f>
        <v>16589.848963474826</v>
      </c>
      <c r="H20" s="19">
        <f>SUM(F20/E20)</f>
        <v>9565.981898907105</v>
      </c>
      <c r="I20" s="19">
        <f>F20/D44</f>
        <v>13431.519341432226</v>
      </c>
      <c r="J20" s="32">
        <f>D20/D44</f>
        <v>0.8096227621483376</v>
      </c>
    </row>
    <row r="21" spans="1:10" ht="18.75" customHeight="1">
      <c r="A21" s="10"/>
      <c r="B21" s="27" t="s">
        <v>11</v>
      </c>
      <c r="C21" s="25" t="s">
        <v>12</v>
      </c>
      <c r="D21" s="3">
        <f>SUM(D19:D20)</f>
        <v>10409</v>
      </c>
      <c r="E21" s="3">
        <f>SUM(E19:E20)</f>
        <v>22266</v>
      </c>
      <c r="F21" s="3">
        <f>SUM(F19:F20)</f>
        <v>310183760</v>
      </c>
      <c r="G21" s="21"/>
      <c r="H21" s="21"/>
      <c r="I21" s="21"/>
      <c r="J21" s="33"/>
    </row>
    <row r="22" spans="1:10" ht="18.75" customHeight="1">
      <c r="A22" s="15"/>
      <c r="B22" s="27" t="s">
        <v>24</v>
      </c>
      <c r="C22" s="25" t="s">
        <v>12</v>
      </c>
      <c r="D22" s="3">
        <v>1905</v>
      </c>
      <c r="E22" s="3">
        <v>4343</v>
      </c>
      <c r="F22" s="3">
        <v>30567700</v>
      </c>
      <c r="G22" s="19">
        <f>SUM(F22/D22)</f>
        <v>16046.036745406824</v>
      </c>
      <c r="H22" s="19">
        <f>SUM(F22/E22)</f>
        <v>7038.383605802441</v>
      </c>
      <c r="I22" s="19">
        <f>F22/D44</f>
        <v>2443.070652173913</v>
      </c>
      <c r="J22" s="32">
        <f>D22/D44</f>
        <v>0.15225383631713554</v>
      </c>
    </row>
    <row r="23" spans="1:10" ht="18.75" customHeight="1">
      <c r="A23" s="10"/>
      <c r="B23" s="54" t="s">
        <v>13</v>
      </c>
      <c r="C23" s="55"/>
      <c r="D23" s="29">
        <f>SUM(D21+D22)</f>
        <v>12314</v>
      </c>
      <c r="E23" s="29">
        <f>SUM(E21+E22)</f>
        <v>26609</v>
      </c>
      <c r="F23" s="29">
        <f>SUM(F21+F22)</f>
        <v>340751460</v>
      </c>
      <c r="G23" s="21"/>
      <c r="H23" s="21"/>
      <c r="I23" s="21"/>
      <c r="J23" s="33"/>
    </row>
    <row r="24" spans="1:10" ht="18.75" customHeight="1">
      <c r="A24" s="10"/>
      <c r="B24" s="52" t="s">
        <v>14</v>
      </c>
      <c r="C24" s="53"/>
      <c r="D24" s="29">
        <v>3833</v>
      </c>
      <c r="E24" s="29">
        <v>4924</v>
      </c>
      <c r="F24" s="29">
        <v>53809210</v>
      </c>
      <c r="G24" s="19">
        <f>SUM(F24/D24)</f>
        <v>14038.405948343334</v>
      </c>
      <c r="H24" s="19">
        <f>SUM(F24/E24)</f>
        <v>10927.946791226645</v>
      </c>
      <c r="I24" s="19">
        <f>F24/D44</f>
        <v>4300.608216112532</v>
      </c>
      <c r="J24" s="32">
        <f>D24/D44</f>
        <v>0.3063459079283887</v>
      </c>
    </row>
    <row r="25" spans="1:10" ht="18.75" customHeight="1">
      <c r="A25" s="10"/>
      <c r="B25" s="54" t="s">
        <v>15</v>
      </c>
      <c r="C25" s="55"/>
      <c r="D25" s="29">
        <v>13</v>
      </c>
      <c r="E25" s="29">
        <v>84</v>
      </c>
      <c r="F25" s="29">
        <v>940750</v>
      </c>
      <c r="G25" s="19">
        <f>SUM(F25/D25)</f>
        <v>72365.38461538461</v>
      </c>
      <c r="H25" s="19">
        <f>SUM(F25/E25)</f>
        <v>11199.404761904761</v>
      </c>
      <c r="I25" s="19">
        <f>F25/D44</f>
        <v>75.18781969309462</v>
      </c>
      <c r="J25" s="32">
        <f>D25/D44</f>
        <v>0.0010390025575447571</v>
      </c>
    </row>
    <row r="26" spans="1:10" ht="18.75" customHeight="1">
      <c r="A26" s="10"/>
      <c r="B26" s="54" t="s">
        <v>16</v>
      </c>
      <c r="C26" s="55"/>
      <c r="D26" s="3">
        <f>SUM(D23+D24+D25)</f>
        <v>16160</v>
      </c>
      <c r="E26" s="3">
        <f>E23+E24+E25</f>
        <v>31617</v>
      </c>
      <c r="F26" s="3">
        <f>F23+F24+F25</f>
        <v>395501420</v>
      </c>
      <c r="G26" s="19">
        <f>SUM(F26/D26)</f>
        <v>24474.09777227723</v>
      </c>
      <c r="H26" s="19">
        <f>SUM(F26/E26)</f>
        <v>12509.138121896449</v>
      </c>
      <c r="I26" s="19">
        <f>F26/D44</f>
        <v>31609.768222506395</v>
      </c>
      <c r="J26" s="32">
        <f>D26/D44</f>
        <v>1.2915601023017902</v>
      </c>
    </row>
    <row r="27" spans="1:10" ht="18.75" customHeight="1">
      <c r="A27" s="10"/>
      <c r="B27" s="16"/>
      <c r="C27" s="16"/>
      <c r="D27" s="17"/>
      <c r="E27" s="17"/>
      <c r="F27" s="17"/>
      <c r="G27" s="17"/>
      <c r="H27" s="17"/>
      <c r="I27" s="17"/>
      <c r="J27" s="17"/>
    </row>
    <row r="28" spans="2:10" ht="18.75" customHeight="1">
      <c r="B28" s="56" t="s">
        <v>29</v>
      </c>
      <c r="C28" s="57"/>
      <c r="D28" s="57"/>
      <c r="E28" s="57"/>
      <c r="F28" s="57"/>
      <c r="G28" s="57"/>
      <c r="H28" s="57"/>
      <c r="I28" s="57"/>
      <c r="J28" s="58"/>
    </row>
    <row r="29" spans="1:10" ht="18.75" customHeight="1">
      <c r="A29" s="10"/>
      <c r="B29" s="34"/>
      <c r="C29" s="35"/>
      <c r="D29" s="35"/>
      <c r="E29" s="35"/>
      <c r="F29" s="35"/>
      <c r="G29" s="35"/>
      <c r="H29" s="35"/>
      <c r="I29" s="35"/>
      <c r="J29" s="36"/>
    </row>
    <row r="30" spans="1:10" ht="18.75" customHeight="1">
      <c r="A30" s="10"/>
      <c r="B30" s="46" t="s">
        <v>1</v>
      </c>
      <c r="C30" s="47"/>
      <c r="D30" s="39" t="s">
        <v>2</v>
      </c>
      <c r="E30" s="39" t="s">
        <v>3</v>
      </c>
      <c r="F30" s="50" t="s">
        <v>4</v>
      </c>
      <c r="G30" s="39" t="s">
        <v>5</v>
      </c>
      <c r="H30" s="39" t="s">
        <v>6</v>
      </c>
      <c r="I30" s="39" t="s">
        <v>7</v>
      </c>
      <c r="J30" s="39" t="s">
        <v>26</v>
      </c>
    </row>
    <row r="31" spans="1:10" ht="18.75" customHeight="1">
      <c r="A31" s="10"/>
      <c r="B31" s="48"/>
      <c r="C31" s="49"/>
      <c r="D31" s="40"/>
      <c r="E31" s="40"/>
      <c r="F31" s="51"/>
      <c r="G31" s="40"/>
      <c r="H31" s="40"/>
      <c r="I31" s="40"/>
      <c r="J31" s="40"/>
    </row>
    <row r="32" spans="1:10" ht="18.75" customHeight="1">
      <c r="A32" s="10"/>
      <c r="B32" s="24" t="s">
        <v>8</v>
      </c>
      <c r="C32" s="25" t="s">
        <v>9</v>
      </c>
      <c r="D32" s="29">
        <v>9265</v>
      </c>
      <c r="E32" s="29">
        <v>185330</v>
      </c>
      <c r="F32" s="30">
        <v>4155331770</v>
      </c>
      <c r="G32" s="21">
        <f>F32/D32</f>
        <v>448497.76254722074</v>
      </c>
      <c r="H32" s="21">
        <f>SUM(F32/E32)</f>
        <v>22421.2581341391</v>
      </c>
      <c r="I32" s="21">
        <f>F32/D45</f>
        <v>36910.69098758194</v>
      </c>
      <c r="J32" s="22">
        <f>D32/D45</f>
        <v>0.08229849526550481</v>
      </c>
    </row>
    <row r="33" spans="1:10" ht="18.75" customHeight="1">
      <c r="A33" s="10"/>
      <c r="B33" s="26"/>
      <c r="C33" s="25" t="s">
        <v>10</v>
      </c>
      <c r="D33" s="29">
        <v>150515</v>
      </c>
      <c r="E33" s="29">
        <v>345346</v>
      </c>
      <c r="F33" s="30">
        <v>2877243580</v>
      </c>
      <c r="G33" s="21">
        <f>SUM(F33/D33)</f>
        <v>19115.992293126932</v>
      </c>
      <c r="H33" s="21">
        <f>SUM(F33/E33)</f>
        <v>8331.480833714593</v>
      </c>
      <c r="I33" s="21">
        <f>F33/D43</f>
        <v>14601.665474069901</v>
      </c>
      <c r="J33" s="22">
        <f>D33/D45</f>
        <v>1.33698413544387</v>
      </c>
    </row>
    <row r="34" spans="1:10" ht="18.75" customHeight="1">
      <c r="A34" s="15"/>
      <c r="B34" s="27" t="s">
        <v>11</v>
      </c>
      <c r="C34" s="25" t="s">
        <v>12</v>
      </c>
      <c r="D34" s="29">
        <f>SUM(D32:D33)</f>
        <v>159780</v>
      </c>
      <c r="E34" s="29">
        <f>SUM(E32:E33)</f>
        <v>530676</v>
      </c>
      <c r="F34" s="29">
        <f>SUM(F32:F33)</f>
        <v>7032575350</v>
      </c>
      <c r="G34" s="21"/>
      <c r="H34" s="21"/>
      <c r="I34" s="21"/>
      <c r="J34" s="22"/>
    </row>
    <row r="35" spans="1:10" ht="18.75" customHeight="1">
      <c r="A35" s="10"/>
      <c r="B35" s="27" t="s">
        <v>24</v>
      </c>
      <c r="C35" s="25" t="s">
        <v>12</v>
      </c>
      <c r="D35" s="29">
        <v>14221</v>
      </c>
      <c r="E35" s="29">
        <v>33679</v>
      </c>
      <c r="F35" s="29">
        <v>262525060</v>
      </c>
      <c r="G35" s="21">
        <f>SUM(F35/D35)</f>
        <v>18460.379720132198</v>
      </c>
      <c r="H35" s="21">
        <f>SUM(F35/E35)</f>
        <v>7794.918495204727</v>
      </c>
      <c r="I35" s="21">
        <f>F35/D45</f>
        <v>2331.9392776563805</v>
      </c>
      <c r="J35" s="22">
        <f>D35/D45</f>
        <v>0.12632130611664802</v>
      </c>
    </row>
    <row r="36" spans="1:10" ht="18.75" customHeight="1">
      <c r="A36" s="10"/>
      <c r="B36" s="54" t="s">
        <v>13</v>
      </c>
      <c r="C36" s="55"/>
      <c r="D36" s="29">
        <f>D34+D35</f>
        <v>174001</v>
      </c>
      <c r="E36" s="29">
        <f>SUM(E34+E35)</f>
        <v>564355</v>
      </c>
      <c r="F36" s="29">
        <f>SUM(F34+F35)</f>
        <v>7295100410</v>
      </c>
      <c r="G36" s="21"/>
      <c r="H36" s="21"/>
      <c r="I36" s="21"/>
      <c r="J36" s="22"/>
    </row>
    <row r="37" spans="1:10" ht="18.75" customHeight="1">
      <c r="A37" s="10"/>
      <c r="B37" s="52" t="s">
        <v>14</v>
      </c>
      <c r="C37" s="53"/>
      <c r="D37" s="29">
        <v>57599</v>
      </c>
      <c r="E37" s="29">
        <v>88275</v>
      </c>
      <c r="F37" s="29">
        <v>1012184870</v>
      </c>
      <c r="G37" s="21">
        <f>SUM(F37/D37)</f>
        <v>17572.959079150678</v>
      </c>
      <c r="H37" s="21">
        <f>SUM(F37/E37)</f>
        <v>11466.26870574908</v>
      </c>
      <c r="I37" s="21">
        <f>F37/D45</f>
        <v>8990.96510863579</v>
      </c>
      <c r="J37" s="22">
        <f>D37/D45</f>
        <v>0.5116363765566985</v>
      </c>
    </row>
    <row r="38" spans="1:10" ht="18.75" customHeight="1">
      <c r="A38" s="10"/>
      <c r="B38" s="54" t="s">
        <v>15</v>
      </c>
      <c r="C38" s="55"/>
      <c r="D38" s="29">
        <v>303</v>
      </c>
      <c r="E38" s="29">
        <v>2836</v>
      </c>
      <c r="F38" s="29">
        <v>27310900</v>
      </c>
      <c r="G38" s="21">
        <f>SUM(F38/D38)</f>
        <v>90134.98349834983</v>
      </c>
      <c r="H38" s="21">
        <f>SUM(F38/E38)</f>
        <v>9630.077574047955</v>
      </c>
      <c r="I38" s="21">
        <f>F38/D45</f>
        <v>242.59535610865356</v>
      </c>
      <c r="J38" s="22">
        <f>D38/D45</f>
        <v>0.0026914672493737676</v>
      </c>
    </row>
    <row r="39" spans="1:10" ht="18" customHeight="1">
      <c r="A39" s="10"/>
      <c r="B39" s="54" t="s">
        <v>16</v>
      </c>
      <c r="C39" s="55"/>
      <c r="D39" s="29">
        <f>SUM(D36+D37+D38)</f>
        <v>231903</v>
      </c>
      <c r="E39" s="29">
        <f>SUM(E36+E37+E38)</f>
        <v>655466</v>
      </c>
      <c r="F39" s="29">
        <f>F36+F37+F38</f>
        <v>8334596180</v>
      </c>
      <c r="G39" s="21">
        <f>SUM(F39/D39)</f>
        <v>35940.01017666869</v>
      </c>
      <c r="H39" s="21">
        <f>SUM(F39/E39)</f>
        <v>12715.527853466083</v>
      </c>
      <c r="I39" s="21">
        <f>F39/D45</f>
        <v>74033.96915916076</v>
      </c>
      <c r="J39" s="22">
        <f>D39/D45</f>
        <v>2.059931780632095</v>
      </c>
    </row>
    <row r="40" spans="2:10" ht="18" customHeight="1">
      <c r="B40" s="5"/>
      <c r="C40" s="5"/>
      <c r="D40" s="5"/>
      <c r="E40" s="5"/>
      <c r="F40" s="5"/>
      <c r="G40" s="5"/>
      <c r="H40" s="5"/>
      <c r="I40" s="5"/>
      <c r="J40" s="5"/>
    </row>
    <row r="41" spans="2:10" ht="18" customHeight="1">
      <c r="B41" s="5" t="s">
        <v>25</v>
      </c>
      <c r="C41" s="5"/>
      <c r="D41" s="5"/>
      <c r="E41" s="6"/>
      <c r="F41" s="6"/>
      <c r="G41" s="6"/>
      <c r="H41" s="6"/>
      <c r="I41" s="6"/>
      <c r="J41" s="6"/>
    </row>
    <row r="42" spans="2:10" ht="18" customHeight="1">
      <c r="B42" s="60" t="s">
        <v>36</v>
      </c>
      <c r="C42" s="60"/>
      <c r="D42" s="60"/>
      <c r="E42" s="6"/>
      <c r="F42" s="6"/>
      <c r="G42" s="6"/>
      <c r="H42" s="6"/>
      <c r="I42" s="6"/>
      <c r="J42" s="6"/>
    </row>
    <row r="43" spans="2:10" ht="18.75" customHeight="1">
      <c r="B43" s="59" t="s">
        <v>18</v>
      </c>
      <c r="C43" s="59"/>
      <c r="D43" s="11">
        <v>197049</v>
      </c>
      <c r="E43" s="6"/>
      <c r="F43" s="6"/>
      <c r="G43" s="6"/>
      <c r="H43" s="6"/>
      <c r="I43" s="6"/>
      <c r="J43" s="6"/>
    </row>
    <row r="44" spans="2:10" ht="18.75" customHeight="1">
      <c r="B44" s="59" t="s">
        <v>19</v>
      </c>
      <c r="C44" s="59"/>
      <c r="D44" s="11">
        <v>12512</v>
      </c>
      <c r="E44" s="6"/>
      <c r="F44" s="6"/>
      <c r="G44" s="6"/>
      <c r="H44" s="6"/>
      <c r="I44" s="6"/>
      <c r="J44" s="6"/>
    </row>
    <row r="45" spans="2:10" ht="18.75" customHeight="1">
      <c r="B45" s="59" t="s">
        <v>28</v>
      </c>
      <c r="C45" s="59"/>
      <c r="D45" s="11">
        <v>112578</v>
      </c>
      <c r="E45" s="6"/>
      <c r="F45" s="6"/>
      <c r="G45" s="6"/>
      <c r="H45" s="6"/>
      <c r="I45" s="6"/>
      <c r="J45" s="6"/>
    </row>
    <row r="46" spans="2:10" ht="18.75" customHeight="1">
      <c r="B46" s="59" t="s">
        <v>20</v>
      </c>
      <c r="C46" s="59"/>
      <c r="D46" s="12">
        <f>SUM(D43:D45)</f>
        <v>322139</v>
      </c>
      <c r="E46" s="6"/>
      <c r="F46" s="6"/>
      <c r="G46" s="6"/>
      <c r="H46" s="6"/>
      <c r="I46" s="6"/>
      <c r="J46" s="6"/>
    </row>
    <row r="47" ht="13.5">
      <c r="B47" s="18"/>
    </row>
  </sheetData>
  <mergeCells count="44">
    <mergeCell ref="B46:C46"/>
    <mergeCell ref="B38:C38"/>
    <mergeCell ref="B36:C36"/>
    <mergeCell ref="B37:C37"/>
    <mergeCell ref="B42:D42"/>
    <mergeCell ref="B43:C43"/>
    <mergeCell ref="B44:C44"/>
    <mergeCell ref="B45:C45"/>
    <mergeCell ref="B39:C39"/>
    <mergeCell ref="B25:C25"/>
    <mergeCell ref="B26:C26"/>
    <mergeCell ref="B28:J28"/>
    <mergeCell ref="B30:C31"/>
    <mergeCell ref="D30:D31"/>
    <mergeCell ref="E30:E31"/>
    <mergeCell ref="F30:F31"/>
    <mergeCell ref="J30:J31"/>
    <mergeCell ref="G30:G31"/>
    <mergeCell ref="H30:H31"/>
    <mergeCell ref="J5:J6"/>
    <mergeCell ref="J17:J18"/>
    <mergeCell ref="B23:C23"/>
    <mergeCell ref="B24:C24"/>
    <mergeCell ref="E17:E18"/>
    <mergeCell ref="F17:F18"/>
    <mergeCell ref="G17:G18"/>
    <mergeCell ref="H17:H18"/>
    <mergeCell ref="B17:C18"/>
    <mergeCell ref="D17:D18"/>
    <mergeCell ref="I17:I18"/>
    <mergeCell ref="H5:H6"/>
    <mergeCell ref="I5:I6"/>
    <mergeCell ref="B14:C14"/>
    <mergeCell ref="B11:C11"/>
    <mergeCell ref="I30:I31"/>
    <mergeCell ref="C1:J1"/>
    <mergeCell ref="I3:J3"/>
    <mergeCell ref="G5:G6"/>
    <mergeCell ref="B5:C6"/>
    <mergeCell ref="D5:D6"/>
    <mergeCell ref="E5:E6"/>
    <mergeCell ref="F5:F6"/>
    <mergeCell ref="B12:C12"/>
    <mergeCell ref="B13:C13"/>
  </mergeCells>
  <printOptions/>
  <pageMargins left="0.75" right="0.75" top="0.59" bottom="0.44" header="0.38" footer="0.3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75" zoomScaleNormal="75" workbookViewId="0" topLeftCell="A1">
      <selection activeCell="E11" sqref="E11"/>
    </sheetView>
  </sheetViews>
  <sheetFormatPr defaultColWidth="9.00390625" defaultRowHeight="13.5"/>
  <cols>
    <col min="1" max="1" width="3.25390625" style="1" customWidth="1"/>
    <col min="2" max="2" width="10.00390625" style="1" customWidth="1"/>
    <col min="3" max="4" width="17.50390625" style="1" customWidth="1"/>
    <col min="5" max="5" width="13.75390625" style="1" customWidth="1"/>
    <col min="6" max="10" width="24.125" style="1" customWidth="1"/>
    <col min="11" max="16384" width="9.00390625" style="1" customWidth="1"/>
  </cols>
  <sheetData>
    <row r="1" spans="3:10" ht="23.25" customHeight="1">
      <c r="C1" s="41" t="s">
        <v>34</v>
      </c>
      <c r="D1" s="41"/>
      <c r="E1" s="41"/>
      <c r="F1" s="41"/>
      <c r="G1" s="61"/>
      <c r="H1" s="61"/>
      <c r="I1" s="61"/>
      <c r="J1" s="61"/>
    </row>
    <row r="2" spans="3:10" ht="6.75" customHeight="1">
      <c r="C2" s="7"/>
      <c r="D2" s="7"/>
      <c r="E2" s="7"/>
      <c r="F2" s="7"/>
      <c r="G2" s="8"/>
      <c r="H2" s="8"/>
      <c r="I2" s="8"/>
      <c r="J2" s="8"/>
    </row>
    <row r="3" spans="1:10" ht="23.25" customHeight="1">
      <c r="A3" s="2"/>
      <c r="B3" s="2"/>
      <c r="C3" s="13"/>
      <c r="D3" s="13"/>
      <c r="E3" s="13"/>
      <c r="F3" s="13"/>
      <c r="G3" s="37"/>
      <c r="H3" s="37"/>
      <c r="I3" s="43" t="s">
        <v>27</v>
      </c>
      <c r="J3" s="43"/>
    </row>
    <row r="4" spans="1:10" ht="14.25">
      <c r="A4" s="2"/>
      <c r="B4" s="2"/>
      <c r="C4" s="5" t="s">
        <v>0</v>
      </c>
      <c r="D4" s="2"/>
      <c r="E4" s="2"/>
      <c r="F4" s="2"/>
      <c r="G4" s="2"/>
      <c r="H4" s="2"/>
      <c r="I4" s="2"/>
      <c r="J4" s="2"/>
    </row>
    <row r="5" spans="1:10" ht="18.75" customHeight="1">
      <c r="A5" s="38"/>
      <c r="B5" s="46" t="s">
        <v>1</v>
      </c>
      <c r="C5" s="47"/>
      <c r="D5" s="39" t="s">
        <v>2</v>
      </c>
      <c r="E5" s="39" t="s">
        <v>3</v>
      </c>
      <c r="F5" s="50" t="s">
        <v>4</v>
      </c>
      <c r="G5" s="44" t="s">
        <v>21</v>
      </c>
      <c r="H5" s="44" t="s">
        <v>22</v>
      </c>
      <c r="I5" s="44" t="s">
        <v>23</v>
      </c>
      <c r="J5" s="44" t="s">
        <v>26</v>
      </c>
    </row>
    <row r="6" spans="1:10" ht="18.75" customHeight="1">
      <c r="A6" s="38"/>
      <c r="B6" s="48"/>
      <c r="C6" s="49"/>
      <c r="D6" s="40"/>
      <c r="E6" s="40"/>
      <c r="F6" s="51"/>
      <c r="G6" s="45"/>
      <c r="H6" s="45"/>
      <c r="I6" s="45"/>
      <c r="J6" s="45"/>
    </row>
    <row r="7" spans="1:10" ht="18.75" customHeight="1">
      <c r="A7" s="38"/>
      <c r="B7" s="24" t="s">
        <v>8</v>
      </c>
      <c r="C7" s="25" t="s">
        <v>9</v>
      </c>
      <c r="D7" s="3">
        <v>5301</v>
      </c>
      <c r="E7" s="3">
        <v>107437</v>
      </c>
      <c r="F7" s="4">
        <v>2380023960</v>
      </c>
      <c r="G7" s="19">
        <f>SUM(F7/D7)</f>
        <v>448976.41199773626</v>
      </c>
      <c r="H7" s="19">
        <f>SUM(F7/E7)</f>
        <v>22152.740303619797</v>
      </c>
      <c r="I7" s="19">
        <f>F7/D43</f>
        <v>1212.2272567064015</v>
      </c>
      <c r="J7" s="20">
        <f>D7/D43</f>
        <v>0.002699979830371386</v>
      </c>
    </row>
    <row r="8" spans="1:10" ht="18.75" customHeight="1">
      <c r="A8" s="38"/>
      <c r="B8" s="26"/>
      <c r="C8" s="25" t="s">
        <v>10</v>
      </c>
      <c r="D8" s="3">
        <v>149980</v>
      </c>
      <c r="E8" s="3">
        <v>256673</v>
      </c>
      <c r="F8" s="4">
        <v>2057738040</v>
      </c>
      <c r="G8" s="19">
        <f>SUM(F8/D8)</f>
        <v>13720.082944392585</v>
      </c>
      <c r="H8" s="19">
        <f>SUM(F8/E8)</f>
        <v>8016.963373631041</v>
      </c>
      <c r="I8" s="19">
        <f>F8/D43</f>
        <v>1048.0760619105731</v>
      </c>
      <c r="J8" s="20">
        <f>D8/D43</f>
        <v>0.07638992170516892</v>
      </c>
    </row>
    <row r="9" spans="1:10" ht="18.75" customHeight="1">
      <c r="A9" s="38"/>
      <c r="B9" s="27" t="s">
        <v>11</v>
      </c>
      <c r="C9" s="25" t="s">
        <v>12</v>
      </c>
      <c r="D9" s="3">
        <f>SUM(D7:D8)</f>
        <v>155281</v>
      </c>
      <c r="E9" s="3">
        <f>SUM(E7:E8)</f>
        <v>364110</v>
      </c>
      <c r="F9" s="3">
        <f>SUM(F7:F8)</f>
        <v>4437762000</v>
      </c>
      <c r="G9" s="21"/>
      <c r="H9" s="21"/>
      <c r="I9" s="21"/>
      <c r="J9" s="22"/>
    </row>
    <row r="10" spans="1:10" ht="18.75" customHeight="1">
      <c r="A10" s="28"/>
      <c r="B10" s="27" t="s">
        <v>24</v>
      </c>
      <c r="C10" s="25" t="s">
        <v>12</v>
      </c>
      <c r="D10" s="3">
        <v>27154</v>
      </c>
      <c r="E10" s="3">
        <v>60995</v>
      </c>
      <c r="F10" s="3">
        <v>398601360</v>
      </c>
      <c r="G10" s="19">
        <f>SUM(F10/D10)</f>
        <v>14679.287029535244</v>
      </c>
      <c r="H10" s="19">
        <f>SUM(F10/E10)</f>
        <v>6534.984179031068</v>
      </c>
      <c r="I10" s="19">
        <f>F10/D43</f>
        <v>203.02124737947628</v>
      </c>
      <c r="J10" s="20">
        <f>D10/D43</f>
        <v>0.013830456954141599</v>
      </c>
    </row>
    <row r="11" spans="1:10" ht="18.75" customHeight="1">
      <c r="A11" s="38"/>
      <c r="B11" s="54" t="s">
        <v>13</v>
      </c>
      <c r="C11" s="55"/>
      <c r="D11" s="29">
        <f>SUM(D9+D10)</f>
        <v>182435</v>
      </c>
      <c r="E11" s="29">
        <f>SUM(E9+E10)</f>
        <v>425105</v>
      </c>
      <c r="F11" s="29">
        <f>SUM(F9+F10)</f>
        <v>4836363360</v>
      </c>
      <c r="G11" s="21"/>
      <c r="H11" s="21"/>
      <c r="I11" s="21"/>
      <c r="J11" s="22"/>
    </row>
    <row r="12" spans="1:10" ht="18.75" customHeight="1">
      <c r="A12" s="38"/>
      <c r="B12" s="52" t="s">
        <v>14</v>
      </c>
      <c r="C12" s="53"/>
      <c r="D12" s="29">
        <v>57912</v>
      </c>
      <c r="E12" s="29">
        <v>75277</v>
      </c>
      <c r="F12" s="29">
        <v>695323330</v>
      </c>
      <c r="G12" s="19">
        <f>SUM(F12/D12)</f>
        <v>12006.550110512502</v>
      </c>
      <c r="H12" s="19">
        <f>SUM(F12/E12)</f>
        <v>9236.862919616882</v>
      </c>
      <c r="I12" s="19">
        <f>F12/D43</f>
        <v>354.1518518367605</v>
      </c>
      <c r="J12" s="20">
        <f>D12/D43</f>
        <v>0.029496553845777724</v>
      </c>
    </row>
    <row r="13" spans="1:10" ht="18.75" customHeight="1">
      <c r="A13" s="38"/>
      <c r="B13" s="54" t="s">
        <v>15</v>
      </c>
      <c r="C13" s="55"/>
      <c r="D13" s="29">
        <v>199</v>
      </c>
      <c r="E13" s="29">
        <v>1427</v>
      </c>
      <c r="F13" s="29">
        <v>14123150</v>
      </c>
      <c r="G13" s="19">
        <f>SUM(F13/D13)</f>
        <v>70970.60301507538</v>
      </c>
      <c r="H13" s="19">
        <f>SUM(F13/E13)</f>
        <v>9897.09180098108</v>
      </c>
      <c r="I13" s="19">
        <f>F13/D43</f>
        <v>7.19340127170527</v>
      </c>
      <c r="J13" s="20">
        <f>D13/D43</f>
        <v>0.00010135747712580754</v>
      </c>
    </row>
    <row r="14" spans="1:10" ht="18.75" customHeight="1">
      <c r="A14" s="38"/>
      <c r="B14" s="54" t="s">
        <v>16</v>
      </c>
      <c r="C14" s="55"/>
      <c r="D14" s="3">
        <f>SUM(D11+D12+D13)</f>
        <v>240546</v>
      </c>
      <c r="E14" s="3">
        <f>E11+E12+E13</f>
        <v>501809</v>
      </c>
      <c r="F14" s="3">
        <f>F11+F12+F13</f>
        <v>5545809840</v>
      </c>
      <c r="G14" s="19">
        <f>SUM(F14/D14)</f>
        <v>23055.09066872864</v>
      </c>
      <c r="H14" s="19">
        <f>SUM(F14/E14)</f>
        <v>11051.634865058219</v>
      </c>
      <c r="I14" s="19">
        <f>F14/D43</f>
        <v>2824.6698191049168</v>
      </c>
      <c r="J14" s="20">
        <f>D14/D43</f>
        <v>0.12251826981258544</v>
      </c>
    </row>
    <row r="15" spans="1:10" ht="18.75" customHeight="1">
      <c r="A15" s="10"/>
      <c r="B15" s="16"/>
      <c r="C15" s="16"/>
      <c r="D15" s="17"/>
      <c r="E15" s="17"/>
      <c r="F15" s="17"/>
      <c r="G15" s="17"/>
      <c r="H15" s="17"/>
      <c r="I15" s="17"/>
      <c r="J15" s="17"/>
    </row>
    <row r="16" spans="2:10" ht="18.75" customHeight="1">
      <c r="B16" s="31"/>
      <c r="C16" s="31" t="s">
        <v>17</v>
      </c>
      <c r="D16" s="5"/>
      <c r="E16" s="5"/>
      <c r="F16" s="5"/>
      <c r="G16" s="5"/>
      <c r="H16" s="5"/>
      <c r="I16" s="5"/>
      <c r="J16" s="5"/>
    </row>
    <row r="17" spans="1:10" ht="18.75" customHeight="1">
      <c r="A17" s="10"/>
      <c r="B17" s="46" t="s">
        <v>1</v>
      </c>
      <c r="C17" s="47"/>
      <c r="D17" s="39" t="s">
        <v>31</v>
      </c>
      <c r="E17" s="39" t="s">
        <v>3</v>
      </c>
      <c r="F17" s="50" t="s">
        <v>4</v>
      </c>
      <c r="G17" s="44" t="s">
        <v>5</v>
      </c>
      <c r="H17" s="44" t="s">
        <v>6</v>
      </c>
      <c r="I17" s="44" t="s">
        <v>7</v>
      </c>
      <c r="J17" s="44" t="s">
        <v>26</v>
      </c>
    </row>
    <row r="18" spans="1:10" ht="18.75" customHeight="1">
      <c r="A18" s="10"/>
      <c r="B18" s="48"/>
      <c r="C18" s="49"/>
      <c r="D18" s="40"/>
      <c r="E18" s="40"/>
      <c r="F18" s="51"/>
      <c r="G18" s="45"/>
      <c r="H18" s="45"/>
      <c r="I18" s="45"/>
      <c r="J18" s="45"/>
    </row>
    <row r="19" spans="1:10" ht="18.75" customHeight="1">
      <c r="A19" s="10"/>
      <c r="B19" s="24" t="s">
        <v>8</v>
      </c>
      <c r="C19" s="25" t="s">
        <v>9</v>
      </c>
      <c r="D19" s="3">
        <v>249</v>
      </c>
      <c r="E19" s="3">
        <v>4335</v>
      </c>
      <c r="F19" s="4">
        <v>129535000</v>
      </c>
      <c r="G19" s="19">
        <f>SUM(F19/D19)</f>
        <v>520220.8835341365</v>
      </c>
      <c r="H19" s="19">
        <f>SUM(F19/E19)</f>
        <v>29881.199538638986</v>
      </c>
      <c r="I19" s="19">
        <f>F19/D44</f>
        <v>10278.923980320584</v>
      </c>
      <c r="J19" s="32">
        <f>D19/D44</f>
        <v>0.019758768449452468</v>
      </c>
    </row>
    <row r="20" spans="1:10" ht="18.75" customHeight="1">
      <c r="A20" s="10"/>
      <c r="B20" s="26"/>
      <c r="C20" s="25" t="s">
        <v>10</v>
      </c>
      <c r="D20" s="3">
        <v>9585</v>
      </c>
      <c r="E20" s="3">
        <v>16071</v>
      </c>
      <c r="F20" s="4">
        <v>152627370</v>
      </c>
      <c r="G20" s="19">
        <f>SUM(F20/D20)</f>
        <v>15923.564945226917</v>
      </c>
      <c r="H20" s="19">
        <f>SUM(F20/E20)</f>
        <v>9497.067388463693</v>
      </c>
      <c r="I20" s="19">
        <f>F20/D44</f>
        <v>12111.360895096017</v>
      </c>
      <c r="J20" s="32">
        <f>D20/D44</f>
        <v>0.760593556578321</v>
      </c>
    </row>
    <row r="21" spans="1:10" ht="18.75" customHeight="1">
      <c r="A21" s="10"/>
      <c r="B21" s="27" t="s">
        <v>11</v>
      </c>
      <c r="C21" s="25" t="s">
        <v>12</v>
      </c>
      <c r="D21" s="3">
        <f>SUM(D19:D20)</f>
        <v>9834</v>
      </c>
      <c r="E21" s="3">
        <f>SUM(E19:E20)</f>
        <v>20406</v>
      </c>
      <c r="F21" s="3">
        <f>SUM(F19:F20)</f>
        <v>282162370</v>
      </c>
      <c r="G21" s="21"/>
      <c r="H21" s="21"/>
      <c r="I21" s="21"/>
      <c r="J21" s="33"/>
    </row>
    <row r="22" spans="1:10" ht="18.75" customHeight="1">
      <c r="A22" s="15"/>
      <c r="B22" s="27" t="s">
        <v>24</v>
      </c>
      <c r="C22" s="25" t="s">
        <v>12</v>
      </c>
      <c r="D22" s="3">
        <v>1788</v>
      </c>
      <c r="E22" s="3">
        <v>4089</v>
      </c>
      <c r="F22" s="3">
        <v>26154010</v>
      </c>
      <c r="G22" s="19">
        <f>SUM(F22/D22)</f>
        <v>14627.522371364654</v>
      </c>
      <c r="H22" s="19">
        <f>SUM(F22/E22)</f>
        <v>6396.187331865982</v>
      </c>
      <c r="I22" s="19">
        <f>F22/D44</f>
        <v>2075.3856530709413</v>
      </c>
      <c r="J22" s="32">
        <f>D22/D44</f>
        <v>0.14188224091414062</v>
      </c>
    </row>
    <row r="23" spans="1:10" ht="18.75" customHeight="1">
      <c r="A23" s="10"/>
      <c r="B23" s="54" t="s">
        <v>13</v>
      </c>
      <c r="C23" s="55"/>
      <c r="D23" s="29">
        <f>SUM(D21+D22)</f>
        <v>11622</v>
      </c>
      <c r="E23" s="29">
        <f>SUM(E21+E22)</f>
        <v>24495</v>
      </c>
      <c r="F23" s="29">
        <f>SUM(F21+F22)</f>
        <v>308316380</v>
      </c>
      <c r="G23" s="21"/>
      <c r="H23" s="21"/>
      <c r="I23" s="21"/>
      <c r="J23" s="33"/>
    </row>
    <row r="24" spans="1:10" ht="18.75" customHeight="1">
      <c r="A24" s="10"/>
      <c r="B24" s="52" t="s">
        <v>14</v>
      </c>
      <c r="C24" s="53"/>
      <c r="D24" s="29">
        <v>3767</v>
      </c>
      <c r="E24" s="29">
        <v>4663</v>
      </c>
      <c r="F24" s="29">
        <v>49773410</v>
      </c>
      <c r="G24" s="19">
        <f>SUM(F24/D24)</f>
        <v>13213.0103530661</v>
      </c>
      <c r="H24" s="19">
        <f>SUM(F24/E24)</f>
        <v>10674.117520909285</v>
      </c>
      <c r="I24" s="19">
        <f>F24/D44</f>
        <v>3949.64370734804</v>
      </c>
      <c r="J24" s="32">
        <f>D24/D44</f>
        <v>0.29892080622123474</v>
      </c>
    </row>
    <row r="25" spans="1:10" ht="18.75" customHeight="1">
      <c r="A25" s="10"/>
      <c r="B25" s="54" t="s">
        <v>15</v>
      </c>
      <c r="C25" s="55"/>
      <c r="D25" s="29">
        <v>11</v>
      </c>
      <c r="E25" s="29">
        <v>75</v>
      </c>
      <c r="F25" s="29">
        <v>862500</v>
      </c>
      <c r="G25" s="19">
        <f>SUM(F25/D25)</f>
        <v>78409.09090909091</v>
      </c>
      <c r="H25" s="19">
        <f>SUM(F25/E25)</f>
        <v>11500</v>
      </c>
      <c r="I25" s="19">
        <f>F25/D44</f>
        <v>68.44151721948897</v>
      </c>
      <c r="J25" s="32">
        <f>D25/D44</f>
        <v>0.0008728773210601492</v>
      </c>
    </row>
    <row r="26" spans="1:10" ht="18.75" customHeight="1">
      <c r="A26" s="10"/>
      <c r="B26" s="54" t="s">
        <v>16</v>
      </c>
      <c r="C26" s="55"/>
      <c r="D26" s="3">
        <f>SUM(D23+D24+D25)</f>
        <v>15400</v>
      </c>
      <c r="E26" s="3">
        <f>E23+E24+E25</f>
        <v>29233</v>
      </c>
      <c r="F26" s="3">
        <f>F23+F24+F25</f>
        <v>358952290</v>
      </c>
      <c r="G26" s="19">
        <f>SUM(F26/D26)</f>
        <v>23308.59025974026</v>
      </c>
      <c r="H26" s="19">
        <f>SUM(F26/E26)</f>
        <v>12279.009680840147</v>
      </c>
      <c r="I26" s="19">
        <f>F26/D44</f>
        <v>28483.75575305507</v>
      </c>
      <c r="J26" s="32">
        <f>D26/D44</f>
        <v>1.222028249484209</v>
      </c>
    </row>
    <row r="27" spans="1:10" ht="18.75" customHeight="1">
      <c r="A27" s="10"/>
      <c r="B27" s="16"/>
      <c r="C27" s="16"/>
      <c r="D27" s="17"/>
      <c r="E27" s="17"/>
      <c r="F27" s="17"/>
      <c r="G27" s="17"/>
      <c r="H27" s="17"/>
      <c r="I27" s="17"/>
      <c r="J27" s="17"/>
    </row>
    <row r="28" spans="2:10" ht="18.75" customHeight="1">
      <c r="B28" s="56" t="s">
        <v>29</v>
      </c>
      <c r="C28" s="57"/>
      <c r="D28" s="57"/>
      <c r="E28" s="57"/>
      <c r="F28" s="57"/>
      <c r="G28" s="57"/>
      <c r="H28" s="57"/>
      <c r="I28" s="57"/>
      <c r="J28" s="58"/>
    </row>
    <row r="29" spans="1:10" ht="18.75" customHeight="1">
      <c r="A29" s="10"/>
      <c r="B29" s="34"/>
      <c r="C29" s="35"/>
      <c r="D29" s="35"/>
      <c r="E29" s="35"/>
      <c r="F29" s="35"/>
      <c r="G29" s="35"/>
      <c r="H29" s="35"/>
      <c r="I29" s="35"/>
      <c r="J29" s="36"/>
    </row>
    <row r="30" spans="1:10" ht="18.75" customHeight="1">
      <c r="A30" s="10"/>
      <c r="B30" s="46" t="s">
        <v>1</v>
      </c>
      <c r="C30" s="47"/>
      <c r="D30" s="39" t="s">
        <v>2</v>
      </c>
      <c r="E30" s="39" t="s">
        <v>3</v>
      </c>
      <c r="F30" s="50" t="s">
        <v>4</v>
      </c>
      <c r="G30" s="39" t="s">
        <v>5</v>
      </c>
      <c r="H30" s="39" t="s">
        <v>6</v>
      </c>
      <c r="I30" s="39" t="s">
        <v>7</v>
      </c>
      <c r="J30" s="39" t="s">
        <v>26</v>
      </c>
    </row>
    <row r="31" spans="1:10" ht="18.75" customHeight="1">
      <c r="A31" s="10"/>
      <c r="B31" s="48"/>
      <c r="C31" s="49"/>
      <c r="D31" s="40"/>
      <c r="E31" s="40"/>
      <c r="F31" s="51"/>
      <c r="G31" s="40"/>
      <c r="H31" s="40"/>
      <c r="I31" s="40"/>
      <c r="J31" s="40"/>
    </row>
    <row r="32" spans="1:10" ht="18.75" customHeight="1">
      <c r="A32" s="10"/>
      <c r="B32" s="24" t="s">
        <v>8</v>
      </c>
      <c r="C32" s="25" t="s">
        <v>9</v>
      </c>
      <c r="D32" s="29">
        <v>9423</v>
      </c>
      <c r="E32" s="29">
        <v>196363</v>
      </c>
      <c r="F32" s="30">
        <v>4357422430</v>
      </c>
      <c r="G32" s="21">
        <f>F32/D32</f>
        <v>462424.1144009339</v>
      </c>
      <c r="H32" s="21">
        <f>SUM(F32/E32)</f>
        <v>22190.64910395543</v>
      </c>
      <c r="I32" s="21">
        <f>F32/D45</f>
        <v>38710.96568144062</v>
      </c>
      <c r="J32" s="22">
        <f>D32/D45</f>
        <v>0.08371312065243464</v>
      </c>
    </row>
    <row r="33" spans="1:10" ht="18.75" customHeight="1">
      <c r="A33" s="10"/>
      <c r="B33" s="26"/>
      <c r="C33" s="25" t="s">
        <v>10</v>
      </c>
      <c r="D33" s="29">
        <v>143731</v>
      </c>
      <c r="E33" s="29">
        <v>316317</v>
      </c>
      <c r="F33" s="30">
        <v>2707197510</v>
      </c>
      <c r="G33" s="21">
        <f>SUM(F33/D33)</f>
        <v>18835.167848272118</v>
      </c>
      <c r="H33" s="21">
        <f>SUM(F33/E33)</f>
        <v>8558.495148853839</v>
      </c>
      <c r="I33" s="21">
        <f>F33/D43</f>
        <v>1378.8678879139104</v>
      </c>
      <c r="J33" s="22">
        <f>D33/D45</f>
        <v>1.2768938283450157</v>
      </c>
    </row>
    <row r="34" spans="1:10" ht="18.75" customHeight="1">
      <c r="A34" s="15"/>
      <c r="B34" s="27" t="s">
        <v>11</v>
      </c>
      <c r="C34" s="25" t="s">
        <v>12</v>
      </c>
      <c r="D34" s="29">
        <f>SUM(D32:D33)</f>
        <v>153154</v>
      </c>
      <c r="E34" s="29">
        <f>SUM(E32:E33)</f>
        <v>512680</v>
      </c>
      <c r="F34" s="29">
        <f>SUM(F32:F33)</f>
        <v>7064619940</v>
      </c>
      <c r="G34" s="21"/>
      <c r="H34" s="21"/>
      <c r="I34" s="21"/>
      <c r="J34" s="22"/>
    </row>
    <row r="35" spans="1:10" ht="18.75" customHeight="1">
      <c r="A35" s="10"/>
      <c r="B35" s="27" t="s">
        <v>24</v>
      </c>
      <c r="C35" s="25" t="s">
        <v>12</v>
      </c>
      <c r="D35" s="29">
        <v>13526</v>
      </c>
      <c r="E35" s="29">
        <v>31408</v>
      </c>
      <c r="F35" s="29">
        <v>233445160</v>
      </c>
      <c r="G35" s="21">
        <f>SUM(F35/D35)</f>
        <v>17258.99452905515</v>
      </c>
      <c r="H35" s="21">
        <f>SUM(F35/E35)</f>
        <v>7432.665562913908</v>
      </c>
      <c r="I35" s="21">
        <f>F35/D45</f>
        <v>2073.9067011362527</v>
      </c>
      <c r="J35" s="22">
        <f>D35/D45</f>
        <v>0.12016381937226264</v>
      </c>
    </row>
    <row r="36" spans="1:10" ht="18.75" customHeight="1">
      <c r="A36" s="10"/>
      <c r="B36" s="54" t="s">
        <v>13</v>
      </c>
      <c r="C36" s="55"/>
      <c r="D36" s="29">
        <f>D34+D35</f>
        <v>166680</v>
      </c>
      <c r="E36" s="29">
        <f>SUM(E34+E35)</f>
        <v>544088</v>
      </c>
      <c r="F36" s="29">
        <f>SUM(F34+F35)</f>
        <v>7298065100</v>
      </c>
      <c r="G36" s="21"/>
      <c r="H36" s="21"/>
      <c r="I36" s="21"/>
      <c r="J36" s="22"/>
    </row>
    <row r="37" spans="1:10" ht="18.75" customHeight="1">
      <c r="A37" s="10"/>
      <c r="B37" s="52" t="s">
        <v>14</v>
      </c>
      <c r="C37" s="53"/>
      <c r="D37" s="29">
        <v>56323</v>
      </c>
      <c r="E37" s="29">
        <v>82388</v>
      </c>
      <c r="F37" s="29">
        <v>924965710</v>
      </c>
      <c r="G37" s="21">
        <f>SUM(F37/D37)</f>
        <v>16422.522060259573</v>
      </c>
      <c r="H37" s="21">
        <f>SUM(F37/E37)</f>
        <v>11226.947006845658</v>
      </c>
      <c r="I37" s="21">
        <f>F37/D45</f>
        <v>8217.315725415989</v>
      </c>
      <c r="J37" s="22">
        <f>D37/D45</f>
        <v>0.5003686824267299</v>
      </c>
    </row>
    <row r="38" spans="1:10" ht="18.75" customHeight="1">
      <c r="A38" s="10"/>
      <c r="B38" s="54" t="s">
        <v>15</v>
      </c>
      <c r="C38" s="55"/>
      <c r="D38" s="29">
        <v>319</v>
      </c>
      <c r="E38" s="29">
        <v>2784</v>
      </c>
      <c r="F38" s="29">
        <v>27589325</v>
      </c>
      <c r="G38" s="21">
        <f>SUM(F38/D38)</f>
        <v>86486.91222570532</v>
      </c>
      <c r="H38" s="21">
        <f>SUM(F38/E38)</f>
        <v>9909.958692528735</v>
      </c>
      <c r="I38" s="21">
        <f>F38/D45</f>
        <v>245.10118777928804</v>
      </c>
      <c r="J38" s="22">
        <f>D38/D45</f>
        <v>0.0028339685331769766</v>
      </c>
    </row>
    <row r="39" spans="1:10" ht="18" customHeight="1">
      <c r="A39" s="10"/>
      <c r="B39" s="54" t="s">
        <v>16</v>
      </c>
      <c r="C39" s="55"/>
      <c r="D39" s="29">
        <f>SUM(D36+D37+D38)</f>
        <v>223322</v>
      </c>
      <c r="E39" s="29">
        <f>SUM(E36+E37+E38)</f>
        <v>629260</v>
      </c>
      <c r="F39" s="29">
        <f>F36+F37+F38</f>
        <v>8250620135</v>
      </c>
      <c r="G39" s="21">
        <f>SUM(F39/D39)</f>
        <v>36944.95004970401</v>
      </c>
      <c r="H39" s="21">
        <f>SUM(F39/E39)</f>
        <v>13111.623390967168</v>
      </c>
      <c r="I39" s="21">
        <f>F39/D45</f>
        <v>73297.79887707328</v>
      </c>
      <c r="J39" s="22">
        <f>D39/D45</f>
        <v>1.98397341932962</v>
      </c>
    </row>
    <row r="40" spans="2:10" ht="18" customHeight="1">
      <c r="B40" s="5"/>
      <c r="C40" s="5"/>
      <c r="D40" s="5"/>
      <c r="E40" s="5"/>
      <c r="F40" s="5"/>
      <c r="G40" s="5"/>
      <c r="H40" s="5"/>
      <c r="I40" s="5"/>
      <c r="J40" s="5"/>
    </row>
    <row r="41" spans="2:10" ht="18" customHeight="1">
      <c r="B41" s="5" t="s">
        <v>25</v>
      </c>
      <c r="C41" s="5"/>
      <c r="D41" s="5"/>
      <c r="E41" s="6"/>
      <c r="F41" s="6"/>
      <c r="G41" s="6"/>
      <c r="H41" s="6"/>
      <c r="I41" s="6"/>
      <c r="J41" s="6"/>
    </row>
    <row r="42" spans="2:10" ht="18" customHeight="1">
      <c r="B42" s="60" t="s">
        <v>37</v>
      </c>
      <c r="C42" s="60"/>
      <c r="D42" s="60"/>
      <c r="E42" s="6"/>
      <c r="F42" s="6"/>
      <c r="G42" s="6"/>
      <c r="H42" s="6"/>
      <c r="I42" s="6"/>
      <c r="J42" s="6"/>
    </row>
    <row r="43" spans="2:10" ht="18.75" customHeight="1">
      <c r="B43" s="59" t="s">
        <v>18</v>
      </c>
      <c r="C43" s="59"/>
      <c r="D43" s="11">
        <v>1963348</v>
      </c>
      <c r="E43" s="6"/>
      <c r="F43" s="6"/>
      <c r="G43" s="6"/>
      <c r="H43" s="6"/>
      <c r="I43" s="6"/>
      <c r="J43" s="6"/>
    </row>
    <row r="44" spans="2:10" ht="18.75" customHeight="1">
      <c r="B44" s="59" t="s">
        <v>19</v>
      </c>
      <c r="C44" s="59"/>
      <c r="D44" s="11">
        <v>12602</v>
      </c>
      <c r="E44" s="6"/>
      <c r="F44" s="6"/>
      <c r="G44" s="6"/>
      <c r="H44" s="6"/>
      <c r="I44" s="6"/>
      <c r="J44" s="6"/>
    </row>
    <row r="45" spans="2:10" ht="18.75" customHeight="1">
      <c r="B45" s="59" t="s">
        <v>28</v>
      </c>
      <c r="C45" s="59"/>
      <c r="D45" s="11">
        <v>112563</v>
      </c>
      <c r="E45" s="6"/>
      <c r="F45" s="6"/>
      <c r="G45" s="6"/>
      <c r="H45" s="6"/>
      <c r="I45" s="6"/>
      <c r="J45" s="6"/>
    </row>
    <row r="46" spans="2:10" ht="18.75" customHeight="1">
      <c r="B46" s="59" t="s">
        <v>20</v>
      </c>
      <c r="C46" s="59"/>
      <c r="D46" s="12">
        <f>SUM(D43:D45)</f>
        <v>2088513</v>
      </c>
      <c r="E46" s="6"/>
      <c r="F46" s="6"/>
      <c r="G46" s="6"/>
      <c r="H46" s="6"/>
      <c r="I46" s="6"/>
      <c r="J46" s="6"/>
    </row>
    <row r="47" ht="13.5">
      <c r="B47" s="18"/>
    </row>
  </sheetData>
  <mergeCells count="44">
    <mergeCell ref="I30:I31"/>
    <mergeCell ref="C1:J1"/>
    <mergeCell ref="I3:J3"/>
    <mergeCell ref="G5:G6"/>
    <mergeCell ref="B5:C6"/>
    <mergeCell ref="D5:D6"/>
    <mergeCell ref="E5:E6"/>
    <mergeCell ref="F5:F6"/>
    <mergeCell ref="B12:C12"/>
    <mergeCell ref="B13:C13"/>
    <mergeCell ref="I17:I18"/>
    <mergeCell ref="H5:H6"/>
    <mergeCell ref="I5:I6"/>
    <mergeCell ref="B14:C14"/>
    <mergeCell ref="B11:C11"/>
    <mergeCell ref="J5:J6"/>
    <mergeCell ref="J17:J18"/>
    <mergeCell ref="B23:C23"/>
    <mergeCell ref="B24:C24"/>
    <mergeCell ref="E17:E18"/>
    <mergeCell ref="F17:F18"/>
    <mergeCell ref="G17:G18"/>
    <mergeCell ref="H17:H18"/>
    <mergeCell ref="B17:C18"/>
    <mergeCell ref="D17:D18"/>
    <mergeCell ref="B25:C25"/>
    <mergeCell ref="B26:C26"/>
    <mergeCell ref="B28:J28"/>
    <mergeCell ref="B30:C31"/>
    <mergeCell ref="D30:D31"/>
    <mergeCell ref="E30:E31"/>
    <mergeCell ref="F30:F31"/>
    <mergeCell ref="J30:J31"/>
    <mergeCell ref="G30:G31"/>
    <mergeCell ref="H30:H31"/>
    <mergeCell ref="B46:C46"/>
    <mergeCell ref="B38:C38"/>
    <mergeCell ref="B36:C36"/>
    <mergeCell ref="B37:C37"/>
    <mergeCell ref="B42:D42"/>
    <mergeCell ref="B43:C43"/>
    <mergeCell ref="B44:C44"/>
    <mergeCell ref="B45:C45"/>
    <mergeCell ref="B39:C39"/>
  </mergeCells>
  <printOptions/>
  <pageMargins left="0.75" right="0.75" top="0.59" bottom="0.44" header="0.38" footer="0.3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徳島県国民健康保険団体連合会</dc:creator>
  <cp:keywords/>
  <dc:description/>
  <cp:lastModifiedBy>nishida</cp:lastModifiedBy>
  <cp:lastPrinted>2010-05-28T05:54:26Z</cp:lastPrinted>
  <dcterms:created xsi:type="dcterms:W3CDTF">2004-03-31T04:17:09Z</dcterms:created>
  <dcterms:modified xsi:type="dcterms:W3CDTF">2010-05-28T05:54:26Z</dcterms:modified>
  <cp:category/>
  <cp:version/>
  <cp:contentType/>
  <cp:contentStatus/>
</cp:coreProperties>
</file>