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2"/>
  </bookViews>
  <sheets>
    <sheet name="22年3月審査分（2月診療分）" sheetId="1" r:id="rId1"/>
    <sheet name="22年4月審査分（3月診療分）" sheetId="2" r:id="rId2"/>
    <sheet name="22年5月審査分（4月診療分）" sheetId="3" r:id="rId3"/>
  </sheets>
  <definedNames/>
  <calcPr fullCalcOnLoad="1"/>
</workbook>
</file>

<file path=xl/sharedStrings.xml><?xml version="1.0" encoding="utf-8"?>
<sst xmlns="http://schemas.openxmlformats.org/spreadsheetml/2006/main" count="208" uniqueCount="44">
  <si>
    <t>【一般】</t>
  </si>
  <si>
    <t>区分</t>
  </si>
  <si>
    <t>件数</t>
  </si>
  <si>
    <t>日数</t>
  </si>
  <si>
    <t>医療費（費用額）</t>
  </si>
  <si>
    <t>1件当医療費</t>
  </si>
  <si>
    <t>1日当医療費</t>
  </si>
  <si>
    <t>1人当医療費</t>
  </si>
  <si>
    <t>医</t>
  </si>
  <si>
    <t>入　院</t>
  </si>
  <si>
    <t>入院外</t>
  </si>
  <si>
    <t>科</t>
  </si>
  <si>
    <t>小　計</t>
  </si>
  <si>
    <t>小　　計</t>
  </si>
  <si>
    <t>調剤報酬</t>
  </si>
  <si>
    <t>訪問看護</t>
  </si>
  <si>
    <t>合　　計</t>
  </si>
  <si>
    <t>【退職者】</t>
  </si>
  <si>
    <t>一般</t>
  </si>
  <si>
    <t>退職者</t>
  </si>
  <si>
    <t>総数　</t>
  </si>
  <si>
    <t>1件当医療費（円）</t>
  </si>
  <si>
    <t>1日当医療費（円）</t>
  </si>
  <si>
    <t>1人当医療費（円）</t>
  </si>
  <si>
    <t>歯　科</t>
  </si>
  <si>
    <t>県内保険者分（2国保組合含む）　　　　　　　　　　　　　　　　　　　　　　　　　　　　　　　　　　　　　　　　　　　　　　　　</t>
  </si>
  <si>
    <t>（参考）</t>
  </si>
  <si>
    <t>受診率（1カ月当）</t>
  </si>
  <si>
    <t>県内保険者分（2国保組合含む）　　　　　　　　　　　　　　　　　　　　　　　　　　　　　　　　　　　　　　　　　　　　　　　　　　</t>
  </si>
  <si>
    <t>県内保険者分（2国保組合含む）　　　　　　　　　　　　　　　　　　　　　　　　　　　　　　　　　　　　　　　　　　　　　　　</t>
  </si>
  <si>
    <t>後期高齢者</t>
  </si>
  <si>
    <t xml:space="preserve"> </t>
  </si>
  <si>
    <t>.</t>
  </si>
  <si>
    <t>)</t>
  </si>
  <si>
    <t>平成21年3月審査分  後期高齢者医療診療報酬決定状況</t>
  </si>
  <si>
    <t>被保険者数　[平成21年1月31日現在]</t>
  </si>
  <si>
    <t>平成21年4月審査分  後期高齢者医療診療報酬決定状況</t>
  </si>
  <si>
    <t>被保険者数　[平成21年2月28日現在]</t>
  </si>
  <si>
    <t>平成21年5月審査分  後期高齢者医療診療報酬決定状況</t>
  </si>
  <si>
    <t>被保険者数　[平成21年3月31日現在]</t>
  </si>
  <si>
    <t>件数</t>
  </si>
  <si>
    <t>平成22年3月審査分　国民健康保険診療報酬決定状況</t>
  </si>
  <si>
    <t>平成22年4月審査分　国民健康保険診療報酬決定状況</t>
  </si>
  <si>
    <t>平成22年5月審査分　国民健康保険診療報酬決定状況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</si>
</sst>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" xfId="17" applyFont="1" applyBorder="1" applyAlignment="1">
      <alignment horizontal="right"/>
    </xf>
    <xf numFmtId="38" fontId="6" fillId="0" borderId="1" xfId="17" applyNumberFormat="1" applyFont="1" applyBorder="1" applyAlignment="1">
      <alignment horizontal="right"/>
    </xf>
    <xf numFmtId="0" fontId="6" fillId="0" borderId="0" xfId="0" applyFont="1" applyAlignment="1">
      <alignment/>
    </xf>
    <xf numFmtId="1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6" fillId="0" borderId="1" xfId="17" applyFont="1" applyBorder="1" applyAlignment="1">
      <alignment/>
    </xf>
    <xf numFmtId="38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17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8" fontId="6" fillId="0" borderId="4" xfId="17" applyNumberFormat="1" applyFont="1" applyBorder="1" applyAlignment="1">
      <alignment horizontal="right"/>
    </xf>
    <xf numFmtId="10" fontId="6" fillId="0" borderId="1" xfId="17" applyNumberFormat="1" applyFont="1" applyBorder="1" applyAlignment="1">
      <alignment horizontal="right"/>
    </xf>
    <xf numFmtId="38" fontId="6" fillId="0" borderId="4" xfId="17" applyNumberFormat="1" applyFont="1" applyFill="1" applyBorder="1" applyAlignment="1">
      <alignment horizontal="right"/>
    </xf>
    <xf numFmtId="10" fontId="6" fillId="0" borderId="1" xfId="17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38" fontId="6" fillId="0" borderId="1" xfId="17" applyFont="1" applyFill="1" applyBorder="1" applyAlignment="1">
      <alignment horizontal="right"/>
    </xf>
    <xf numFmtId="0" fontId="0" fillId="0" borderId="0" xfId="0" applyFont="1" applyAlignment="1">
      <alignment vertical="center"/>
    </xf>
    <xf numFmtId="38" fontId="6" fillId="0" borderId="1" xfId="17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0" fontId="6" fillId="0" borderId="4" xfId="17" applyNumberFormat="1" applyFont="1" applyBorder="1" applyAlignment="1">
      <alignment horizontal="right"/>
    </xf>
    <xf numFmtId="10" fontId="6" fillId="0" borderId="4" xfId="17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10" fontId="6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selection activeCell="F25" sqref="F25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4" width="17.50390625" style="1" customWidth="1"/>
    <col min="5" max="5" width="13.75390625" style="1" customWidth="1"/>
    <col min="6" max="10" width="24.125" style="1" customWidth="1"/>
    <col min="11" max="16384" width="9.00390625" style="1" customWidth="1"/>
  </cols>
  <sheetData>
    <row r="1" spans="3:10" ht="23.25" customHeight="1">
      <c r="C1" s="68" t="s">
        <v>41</v>
      </c>
      <c r="D1" s="68"/>
      <c r="E1" s="68"/>
      <c r="F1" s="68"/>
      <c r="G1" s="69"/>
      <c r="H1" s="69"/>
      <c r="I1" s="69"/>
      <c r="J1" s="69"/>
    </row>
    <row r="2" spans="3:10" ht="6.75" customHeight="1">
      <c r="C2" s="9"/>
      <c r="D2" s="9"/>
      <c r="E2" s="9"/>
      <c r="F2" s="9"/>
      <c r="G2" s="10"/>
      <c r="H2" s="10"/>
      <c r="I2" s="10"/>
      <c r="J2" s="10"/>
    </row>
    <row r="3" spans="1:10" ht="23.25" customHeight="1">
      <c r="A3" s="2"/>
      <c r="B3" s="2"/>
      <c r="C3" s="19"/>
      <c r="D3" s="19"/>
      <c r="E3" s="19"/>
      <c r="F3" s="19"/>
      <c r="G3" s="20"/>
      <c r="H3" s="20"/>
      <c r="I3" s="70" t="s">
        <v>28</v>
      </c>
      <c r="J3" s="70"/>
    </row>
    <row r="4" spans="1:10" ht="14.25">
      <c r="A4" s="11"/>
      <c r="B4" s="11"/>
      <c r="C4" s="5" t="s">
        <v>0</v>
      </c>
      <c r="D4" s="11"/>
      <c r="E4" s="11"/>
      <c r="F4" s="11"/>
      <c r="G4" s="11"/>
      <c r="H4" s="11"/>
      <c r="I4" s="11"/>
      <c r="J4" s="11"/>
    </row>
    <row r="5" spans="1:10" ht="18.75" customHeight="1">
      <c r="A5" s="43"/>
      <c r="B5" s="73" t="s">
        <v>1</v>
      </c>
      <c r="C5" s="74"/>
      <c r="D5" s="66" t="s">
        <v>2</v>
      </c>
      <c r="E5" s="66" t="s">
        <v>3</v>
      </c>
      <c r="F5" s="77" t="s">
        <v>4</v>
      </c>
      <c r="G5" s="71" t="s">
        <v>21</v>
      </c>
      <c r="H5" s="71" t="s">
        <v>22</v>
      </c>
      <c r="I5" s="71" t="s">
        <v>23</v>
      </c>
      <c r="J5" s="71" t="s">
        <v>27</v>
      </c>
    </row>
    <row r="6" spans="1:10" ht="18.75" customHeight="1">
      <c r="A6" s="43"/>
      <c r="B6" s="75"/>
      <c r="C6" s="76"/>
      <c r="D6" s="67"/>
      <c r="E6" s="67"/>
      <c r="F6" s="78"/>
      <c r="G6" s="72"/>
      <c r="H6" s="72"/>
      <c r="I6" s="72"/>
      <c r="J6" s="72"/>
    </row>
    <row r="7" spans="1:10" ht="18.75" customHeight="1">
      <c r="A7" s="43"/>
      <c r="B7" s="44" t="s">
        <v>8</v>
      </c>
      <c r="C7" s="45" t="s">
        <v>9</v>
      </c>
      <c r="D7" s="3">
        <v>5333</v>
      </c>
      <c r="E7" s="3">
        <v>98819</v>
      </c>
      <c r="F7" s="4">
        <v>2252799550</v>
      </c>
      <c r="G7" s="39">
        <f>SUM(F7/D7)</f>
        <v>422426.3172698294</v>
      </c>
      <c r="H7" s="39">
        <f>SUM(F7/E7)</f>
        <v>22797.230795697185</v>
      </c>
      <c r="I7" s="39">
        <f>F7/D43</f>
        <v>11487.838278863659</v>
      </c>
      <c r="J7" s="40">
        <f>D7/D43</f>
        <v>0.027194892479972258</v>
      </c>
    </row>
    <row r="8" spans="1:10" ht="18.75" customHeight="1">
      <c r="A8" s="43"/>
      <c r="B8" s="46"/>
      <c r="C8" s="45" t="s">
        <v>10</v>
      </c>
      <c r="D8" s="3">
        <v>148569</v>
      </c>
      <c r="E8" s="3">
        <v>256900</v>
      </c>
      <c r="F8" s="4">
        <v>2034318620</v>
      </c>
      <c r="G8" s="39">
        <f>SUM(F8/D8)</f>
        <v>13692.752996923988</v>
      </c>
      <c r="H8" s="39">
        <f>SUM(F8/E8)</f>
        <v>7918.71786687427</v>
      </c>
      <c r="I8" s="39">
        <f>F8/D43</f>
        <v>10373.72513424068</v>
      </c>
      <c r="J8" s="40">
        <f>D8/D43</f>
        <v>0.7576069718464277</v>
      </c>
    </row>
    <row r="9" spans="1:10" ht="18.75" customHeight="1">
      <c r="A9" s="43"/>
      <c r="B9" s="47" t="s">
        <v>11</v>
      </c>
      <c r="C9" s="45" t="s">
        <v>12</v>
      </c>
      <c r="D9" s="3">
        <f>SUM(D7:D8)</f>
        <v>153902</v>
      </c>
      <c r="E9" s="3">
        <f>SUM(E7:E8)</f>
        <v>355719</v>
      </c>
      <c r="F9" s="3">
        <f>SUM(F7:F8)</f>
        <v>4287118170</v>
      </c>
      <c r="G9" s="41"/>
      <c r="H9" s="41"/>
      <c r="I9" s="41"/>
      <c r="J9" s="42"/>
    </row>
    <row r="10" spans="1:10" ht="18.75" customHeight="1">
      <c r="A10" s="48"/>
      <c r="B10" s="47" t="s">
        <v>24</v>
      </c>
      <c r="C10" s="45" t="s">
        <v>12</v>
      </c>
      <c r="D10" s="3">
        <v>27788</v>
      </c>
      <c r="E10" s="3">
        <v>63157</v>
      </c>
      <c r="F10" s="3">
        <v>428817090</v>
      </c>
      <c r="G10" s="39">
        <f>SUM(F10/D10)</f>
        <v>15431.736361019144</v>
      </c>
      <c r="H10" s="39">
        <f>SUM(F10/E10)</f>
        <v>6789.700112418259</v>
      </c>
      <c r="I10" s="39">
        <f>F10/D43</f>
        <v>2186.693166346257</v>
      </c>
      <c r="J10" s="40">
        <f>D10/D43</f>
        <v>0.14170104485907917</v>
      </c>
    </row>
    <row r="11" spans="1:10" ht="18.75" customHeight="1">
      <c r="A11" s="43"/>
      <c r="B11" s="81" t="s">
        <v>13</v>
      </c>
      <c r="C11" s="82"/>
      <c r="D11" s="49">
        <f>SUM(D9+D10)</f>
        <v>181690</v>
      </c>
      <c r="E11" s="49">
        <f>SUM(E9+E10)</f>
        <v>418876</v>
      </c>
      <c r="F11" s="49">
        <f>SUM(F9+F10)</f>
        <v>4715935260</v>
      </c>
      <c r="G11" s="41"/>
      <c r="H11" s="41"/>
      <c r="I11" s="41"/>
      <c r="J11" s="42"/>
    </row>
    <row r="12" spans="1:10" ht="18.75" customHeight="1">
      <c r="A12" s="43"/>
      <c r="B12" s="79" t="s">
        <v>14</v>
      </c>
      <c r="C12" s="80"/>
      <c r="D12" s="49">
        <v>57285</v>
      </c>
      <c r="E12" s="49">
        <v>75407</v>
      </c>
      <c r="F12" s="49">
        <v>669555530</v>
      </c>
      <c r="G12" s="39">
        <f>SUM(F12/D12)</f>
        <v>11688.147508073667</v>
      </c>
      <c r="H12" s="39">
        <f>SUM(F12/E12)</f>
        <v>8879.222485976103</v>
      </c>
      <c r="I12" s="39">
        <f>F12/D43</f>
        <v>3414.305390534566</v>
      </c>
      <c r="J12" s="40">
        <f>D12/D43</f>
        <v>0.2921168977527116</v>
      </c>
    </row>
    <row r="13" spans="1:10" ht="18.75" customHeight="1">
      <c r="A13" s="43"/>
      <c r="B13" s="81" t="s">
        <v>15</v>
      </c>
      <c r="C13" s="82"/>
      <c r="D13" s="49">
        <v>207</v>
      </c>
      <c r="E13" s="49">
        <v>1446</v>
      </c>
      <c r="F13" s="49">
        <v>14344900</v>
      </c>
      <c r="G13" s="39">
        <f>SUM(F13/D13)</f>
        <v>69299.03381642512</v>
      </c>
      <c r="H13" s="39">
        <f>SUM(F13/E13)</f>
        <v>9920.40110650069</v>
      </c>
      <c r="I13" s="39">
        <f>F13/D43</f>
        <v>73.14982432701183</v>
      </c>
      <c r="J13" s="40">
        <f>D13/D43</f>
        <v>0.0010555677373625084</v>
      </c>
    </row>
    <row r="14" spans="1:10" ht="18.75" customHeight="1">
      <c r="A14" s="43"/>
      <c r="B14" s="81" t="s">
        <v>16</v>
      </c>
      <c r="C14" s="82"/>
      <c r="D14" s="3">
        <f>SUM(D11+D12+D13)</f>
        <v>239182</v>
      </c>
      <c r="E14" s="3">
        <f>E11+E12+E13</f>
        <v>495729</v>
      </c>
      <c r="F14" s="3">
        <f>F11+F12+F13</f>
        <v>5399835690</v>
      </c>
      <c r="G14" s="39">
        <f>SUM(F14/D14)</f>
        <v>22576.26280405716</v>
      </c>
      <c r="H14" s="39">
        <f>SUM(F14/E14)</f>
        <v>10892.716968343591</v>
      </c>
      <c r="I14" s="39">
        <f>F14/D43</f>
        <v>27535.711794312174</v>
      </c>
      <c r="J14" s="40">
        <f>D14/D43</f>
        <v>1.219675374675553</v>
      </c>
    </row>
    <row r="15" spans="1:10" ht="18.75" customHeight="1">
      <c r="A15" s="12"/>
      <c r="B15" s="22"/>
      <c r="C15" s="22"/>
      <c r="D15" s="23"/>
      <c r="E15" s="23"/>
      <c r="F15" s="23"/>
      <c r="G15" s="23"/>
      <c r="H15" s="23"/>
      <c r="I15" s="23"/>
      <c r="J15" s="23"/>
    </row>
    <row r="16" spans="2:10" ht="18.75" customHeight="1">
      <c r="B16" s="52"/>
      <c r="C16" s="52" t="s">
        <v>17</v>
      </c>
      <c r="D16" s="5"/>
      <c r="E16" s="5"/>
      <c r="F16" s="5"/>
      <c r="G16" s="5"/>
      <c r="H16" s="5"/>
      <c r="I16" s="5"/>
      <c r="J16" s="5"/>
    </row>
    <row r="17" spans="1:10" ht="18.75" customHeight="1">
      <c r="A17" s="12"/>
      <c r="B17" s="73" t="s">
        <v>1</v>
      </c>
      <c r="C17" s="74"/>
      <c r="D17" s="66" t="s">
        <v>40</v>
      </c>
      <c r="E17" s="66" t="s">
        <v>3</v>
      </c>
      <c r="F17" s="77" t="s">
        <v>4</v>
      </c>
      <c r="G17" s="71" t="s">
        <v>5</v>
      </c>
      <c r="H17" s="71" t="s">
        <v>6</v>
      </c>
      <c r="I17" s="71" t="s">
        <v>7</v>
      </c>
      <c r="J17" s="71" t="s">
        <v>27</v>
      </c>
    </row>
    <row r="18" spans="1:10" ht="18.75" customHeight="1">
      <c r="A18" s="12"/>
      <c r="B18" s="75"/>
      <c r="C18" s="76"/>
      <c r="D18" s="67"/>
      <c r="E18" s="67"/>
      <c r="F18" s="78"/>
      <c r="G18" s="72"/>
      <c r="H18" s="72"/>
      <c r="I18" s="72"/>
      <c r="J18" s="72"/>
    </row>
    <row r="19" spans="1:10" ht="18.75" customHeight="1">
      <c r="A19" s="12"/>
      <c r="B19" s="44" t="s">
        <v>8</v>
      </c>
      <c r="C19" s="45" t="s">
        <v>9</v>
      </c>
      <c r="D19" s="3">
        <v>268</v>
      </c>
      <c r="E19" s="3">
        <v>4172</v>
      </c>
      <c r="F19" s="4">
        <v>133605920</v>
      </c>
      <c r="G19" s="39">
        <f>SUM(F19/D19)</f>
        <v>498529.552238806</v>
      </c>
      <c r="H19" s="39">
        <f>SUM(F19/E19)</f>
        <v>32024.42953020134</v>
      </c>
      <c r="I19" s="39">
        <f>F19/D44</f>
        <v>10722.786516853932</v>
      </c>
      <c r="J19" s="53">
        <f>D19/D44</f>
        <v>0.021508828250401284</v>
      </c>
    </row>
    <row r="20" spans="1:10" ht="18.75" customHeight="1">
      <c r="A20" s="12"/>
      <c r="B20" s="46"/>
      <c r="C20" s="45" t="s">
        <v>10</v>
      </c>
      <c r="D20" s="3">
        <v>9518</v>
      </c>
      <c r="E20" s="3">
        <v>16250</v>
      </c>
      <c r="F20" s="4">
        <v>152480560</v>
      </c>
      <c r="G20" s="39">
        <f>SUM(F20/D20)</f>
        <v>16020.231140996008</v>
      </c>
      <c r="H20" s="39">
        <f>SUM(F20/E20)</f>
        <v>9383.419076923077</v>
      </c>
      <c r="I20" s="39">
        <f>F20/D44</f>
        <v>12237.605136436598</v>
      </c>
      <c r="J20" s="53">
        <f>D20/D44</f>
        <v>0.763884430176565</v>
      </c>
    </row>
    <row r="21" spans="1:10" ht="18.75" customHeight="1">
      <c r="A21" s="12"/>
      <c r="B21" s="47" t="s">
        <v>11</v>
      </c>
      <c r="C21" s="45" t="s">
        <v>12</v>
      </c>
      <c r="D21" s="3">
        <f>SUM(D19:D20)</f>
        <v>9786</v>
      </c>
      <c r="E21" s="3">
        <f>SUM(E19:E20)</f>
        <v>20422</v>
      </c>
      <c r="F21" s="3">
        <f>SUM(F19:F20)</f>
        <v>286086480</v>
      </c>
      <c r="G21" s="41"/>
      <c r="H21" s="41"/>
      <c r="I21" s="41"/>
      <c r="J21" s="54"/>
    </row>
    <row r="22" spans="1:10" ht="18.75" customHeight="1">
      <c r="A22" s="21"/>
      <c r="B22" s="47" t="s">
        <v>24</v>
      </c>
      <c r="C22" s="45" t="s">
        <v>12</v>
      </c>
      <c r="D22" s="3">
        <v>1902</v>
      </c>
      <c r="E22" s="3">
        <v>4369</v>
      </c>
      <c r="F22" s="3">
        <v>28647660</v>
      </c>
      <c r="G22" s="39">
        <f>SUM(F22/D22)</f>
        <v>15061.86119873817</v>
      </c>
      <c r="H22" s="39">
        <f>SUM(F22/E22)</f>
        <v>6557.029068436713</v>
      </c>
      <c r="I22" s="39">
        <f>F22/D44</f>
        <v>2299.1701444622795</v>
      </c>
      <c r="J22" s="53">
        <f>D22/D44</f>
        <v>0.15264847512038524</v>
      </c>
    </row>
    <row r="23" spans="1:10" ht="18.75" customHeight="1">
      <c r="A23" s="12"/>
      <c r="B23" s="81" t="s">
        <v>13</v>
      </c>
      <c r="C23" s="82"/>
      <c r="D23" s="49">
        <f>SUM(D21+D22)</f>
        <v>11688</v>
      </c>
      <c r="E23" s="49">
        <f>SUM(E21+E22)</f>
        <v>24791</v>
      </c>
      <c r="F23" s="49">
        <f>SUM(F21+F22)</f>
        <v>314734140</v>
      </c>
      <c r="G23" s="41"/>
      <c r="H23" s="41"/>
      <c r="I23" s="41"/>
      <c r="J23" s="54"/>
    </row>
    <row r="24" spans="1:10" ht="18.75" customHeight="1">
      <c r="A24" s="12"/>
      <c r="B24" s="79" t="s">
        <v>14</v>
      </c>
      <c r="C24" s="80"/>
      <c r="D24" s="49">
        <v>3636</v>
      </c>
      <c r="E24" s="49">
        <v>4538</v>
      </c>
      <c r="F24" s="49">
        <v>49676710</v>
      </c>
      <c r="G24" s="39">
        <f>SUM(F24/D24)</f>
        <v>13662.461496149615</v>
      </c>
      <c r="H24" s="39">
        <f>SUM(F24/E24)</f>
        <v>10946.828999559277</v>
      </c>
      <c r="I24" s="39">
        <f>F24/D44</f>
        <v>3986.894863563403</v>
      </c>
      <c r="J24" s="53">
        <f>D24/D44</f>
        <v>0.29181380417335473</v>
      </c>
    </row>
    <row r="25" spans="1:10" ht="18.75" customHeight="1">
      <c r="A25" s="12"/>
      <c r="B25" s="81" t="s">
        <v>15</v>
      </c>
      <c r="C25" s="82"/>
      <c r="D25" s="49">
        <v>11</v>
      </c>
      <c r="E25" s="49">
        <v>75</v>
      </c>
      <c r="F25" s="49">
        <v>832250</v>
      </c>
      <c r="G25" s="39">
        <f>SUM(F25/D25)</f>
        <v>75659.09090909091</v>
      </c>
      <c r="H25" s="39">
        <f>SUM(F25/E25)</f>
        <v>11096.666666666666</v>
      </c>
      <c r="I25" s="39">
        <f>F25/D44</f>
        <v>66.79373996789727</v>
      </c>
      <c r="J25" s="53">
        <f>D25/D44</f>
        <v>0.000882825040128411</v>
      </c>
    </row>
    <row r="26" spans="1:10" ht="18.75" customHeight="1">
      <c r="A26" s="12"/>
      <c r="B26" s="81" t="s">
        <v>16</v>
      </c>
      <c r="C26" s="82"/>
      <c r="D26" s="3">
        <f>SUM(D23+D24+D25)</f>
        <v>15335</v>
      </c>
      <c r="E26" s="3">
        <f>E23+E24+E25</f>
        <v>29404</v>
      </c>
      <c r="F26" s="3">
        <f>F23+F24+F25</f>
        <v>365243100</v>
      </c>
      <c r="G26" s="39">
        <f>SUM(F26/D26)</f>
        <v>23817.61330290186</v>
      </c>
      <c r="H26" s="39">
        <f>SUM(F26/E26)</f>
        <v>12421.54468779758</v>
      </c>
      <c r="I26" s="39">
        <f>F26/D44</f>
        <v>29313.25040128411</v>
      </c>
      <c r="J26" s="53">
        <f>D26/D44</f>
        <v>1.2307383627608346</v>
      </c>
    </row>
    <row r="27" spans="1:10" ht="18.75" customHeight="1">
      <c r="A27" s="12"/>
      <c r="B27" s="22"/>
      <c r="C27" s="22"/>
      <c r="D27" s="23"/>
      <c r="E27" s="23"/>
      <c r="F27" s="23"/>
      <c r="G27" s="23"/>
      <c r="H27" s="23"/>
      <c r="I27" s="23"/>
      <c r="J27" s="23"/>
    </row>
    <row r="28" spans="2:10" ht="18.75" customHeight="1">
      <c r="B28" s="83" t="s">
        <v>34</v>
      </c>
      <c r="C28" s="84"/>
      <c r="D28" s="84"/>
      <c r="E28" s="84"/>
      <c r="F28" s="84"/>
      <c r="G28" s="84"/>
      <c r="H28" s="84"/>
      <c r="I28" s="84"/>
      <c r="J28" s="85"/>
    </row>
    <row r="29" spans="1:10" ht="18.75" customHeight="1">
      <c r="A29" s="12"/>
      <c r="B29" s="57"/>
      <c r="C29" s="58"/>
      <c r="D29" s="58"/>
      <c r="E29" s="58"/>
      <c r="F29" s="58"/>
      <c r="G29" s="58"/>
      <c r="H29" s="58"/>
      <c r="I29" s="58"/>
      <c r="J29" s="59"/>
    </row>
    <row r="30" spans="1:10" ht="18.75" customHeight="1">
      <c r="A30" s="12"/>
      <c r="B30" s="73" t="s">
        <v>1</v>
      </c>
      <c r="C30" s="74"/>
      <c r="D30" s="66" t="s">
        <v>2</v>
      </c>
      <c r="E30" s="66" t="s">
        <v>3</v>
      </c>
      <c r="F30" s="77" t="s">
        <v>4</v>
      </c>
      <c r="G30" s="66" t="s">
        <v>5</v>
      </c>
      <c r="H30" s="66" t="s">
        <v>6</v>
      </c>
      <c r="I30" s="66" t="s">
        <v>7</v>
      </c>
      <c r="J30" s="66" t="s">
        <v>27</v>
      </c>
    </row>
    <row r="31" spans="1:10" ht="18.75" customHeight="1">
      <c r="A31" s="12"/>
      <c r="B31" s="75"/>
      <c r="C31" s="76"/>
      <c r="D31" s="67"/>
      <c r="E31" s="67"/>
      <c r="F31" s="78"/>
      <c r="G31" s="67"/>
      <c r="H31" s="67"/>
      <c r="I31" s="67"/>
      <c r="J31" s="67"/>
    </row>
    <row r="32" spans="1:10" ht="18.75" customHeight="1">
      <c r="A32" s="12"/>
      <c r="B32" s="44" t="s">
        <v>8</v>
      </c>
      <c r="C32" s="45" t="s">
        <v>9</v>
      </c>
      <c r="D32" s="49">
        <v>9547</v>
      </c>
      <c r="E32" s="49">
        <v>180963</v>
      </c>
      <c r="F32" s="51">
        <v>4048849300</v>
      </c>
      <c r="G32" s="41">
        <f>F32/D32</f>
        <v>424096.5015188017</v>
      </c>
      <c r="H32" s="41">
        <f>SUM(F32/E32)</f>
        <v>22373.90682073131</v>
      </c>
      <c r="I32" s="41">
        <f>F32/D45</f>
        <v>35848.92511200439</v>
      </c>
      <c r="J32" s="42">
        <f>D32/D45</f>
        <v>0.08453011280126083</v>
      </c>
    </row>
    <row r="33" spans="1:10" ht="18.75" customHeight="1">
      <c r="A33" s="12"/>
      <c r="B33" s="46"/>
      <c r="C33" s="45" t="s">
        <v>10</v>
      </c>
      <c r="D33" s="49">
        <v>144061</v>
      </c>
      <c r="E33" s="49">
        <v>319478</v>
      </c>
      <c r="F33" s="51">
        <v>2695026520</v>
      </c>
      <c r="G33" s="41">
        <f>SUM(F33/D33)</f>
        <v>18707.53722381491</v>
      </c>
      <c r="H33" s="41">
        <f>SUM(F33/E33)</f>
        <v>8435.718641033185</v>
      </c>
      <c r="I33" s="41">
        <f>F33/D43</f>
        <v>13742.9132649679</v>
      </c>
      <c r="J33" s="42">
        <f>D33/D45</f>
        <v>1.2755308034212252</v>
      </c>
    </row>
    <row r="34" spans="1:10" ht="18.75" customHeight="1">
      <c r="A34" s="21"/>
      <c r="B34" s="47" t="s">
        <v>11</v>
      </c>
      <c r="C34" s="45" t="s">
        <v>12</v>
      </c>
      <c r="D34" s="49">
        <f>SUM(D32:D33)</f>
        <v>153608</v>
      </c>
      <c r="E34" s="49">
        <f>SUM(E32:E33)</f>
        <v>500441</v>
      </c>
      <c r="F34" s="49">
        <f>SUM(F32:F33)</f>
        <v>6743875820</v>
      </c>
      <c r="G34" s="41"/>
      <c r="H34" s="41"/>
      <c r="I34" s="41"/>
      <c r="J34" s="42"/>
    </row>
    <row r="35" spans="1:10" ht="18.75" customHeight="1">
      <c r="A35" s="12"/>
      <c r="B35" s="47" t="s">
        <v>24</v>
      </c>
      <c r="C35" s="45" t="s">
        <v>12</v>
      </c>
      <c r="D35" s="49">
        <v>13805</v>
      </c>
      <c r="E35" s="49">
        <v>31898</v>
      </c>
      <c r="F35" s="49">
        <v>251293470</v>
      </c>
      <c r="G35" s="41">
        <f>SUM(F35/D35)</f>
        <v>18203.076421586382</v>
      </c>
      <c r="H35" s="41">
        <f>SUM(F35/E35)</f>
        <v>7878.03216502602</v>
      </c>
      <c r="I35" s="41">
        <f>F35/D45</f>
        <v>2224.9780418267783</v>
      </c>
      <c r="J35" s="42">
        <f>D35/D45</f>
        <v>0.12223087956650316</v>
      </c>
    </row>
    <row r="36" spans="1:10" ht="18.75" customHeight="1">
      <c r="A36" s="12"/>
      <c r="B36" s="81" t="s">
        <v>13</v>
      </c>
      <c r="C36" s="82"/>
      <c r="D36" s="49">
        <f>D34+D35</f>
        <v>167413</v>
      </c>
      <c r="E36" s="49">
        <f>SUM(E34+E35)</f>
        <v>532339</v>
      </c>
      <c r="F36" s="49">
        <f>SUM(F34+F35)</f>
        <v>6995169290</v>
      </c>
      <c r="G36" s="41"/>
      <c r="H36" s="41"/>
      <c r="I36" s="41"/>
      <c r="J36" s="42"/>
    </row>
    <row r="37" spans="1:10" ht="18.75" customHeight="1">
      <c r="A37" s="12"/>
      <c r="B37" s="79" t="s">
        <v>14</v>
      </c>
      <c r="C37" s="80"/>
      <c r="D37" s="49">
        <v>55556</v>
      </c>
      <c r="E37" s="49">
        <v>82261</v>
      </c>
      <c r="F37" s="49">
        <v>895893950</v>
      </c>
      <c r="G37" s="41">
        <f>SUM(F37/D37)</f>
        <v>16125.962092303262</v>
      </c>
      <c r="H37" s="41">
        <f>SUM(F37/E37)</f>
        <v>10890.87112969694</v>
      </c>
      <c r="I37" s="41">
        <f>F37/D45</f>
        <v>7932.336509004622</v>
      </c>
      <c r="J37" s="42">
        <f>D37/D45</f>
        <v>0.49189849657346246</v>
      </c>
    </row>
    <row r="38" spans="1:10" ht="18.75" customHeight="1">
      <c r="A38" s="12"/>
      <c r="B38" s="81" t="s">
        <v>15</v>
      </c>
      <c r="C38" s="82"/>
      <c r="D38" s="49">
        <v>334</v>
      </c>
      <c r="E38" s="49">
        <v>2936</v>
      </c>
      <c r="F38" s="49">
        <v>29099175</v>
      </c>
      <c r="G38" s="41">
        <f>SUM(F38/D38)</f>
        <v>87123.27844311377</v>
      </c>
      <c r="H38" s="41">
        <f>SUM(F38/E38)</f>
        <v>9911.163147138965</v>
      </c>
      <c r="I38" s="41">
        <f>F38/D45</f>
        <v>257.64706663597246</v>
      </c>
      <c r="J38" s="42">
        <f>D38/D45</f>
        <v>0.0029572701032388304</v>
      </c>
    </row>
    <row r="39" spans="1:10" ht="18" customHeight="1">
      <c r="A39" s="12"/>
      <c r="B39" s="81" t="s">
        <v>16</v>
      </c>
      <c r="C39" s="82"/>
      <c r="D39" s="49">
        <f>SUM(D36+D37+D38)</f>
        <v>223303</v>
      </c>
      <c r="E39" s="49">
        <f>SUM(E36+E37+E38)</f>
        <v>617536</v>
      </c>
      <c r="F39" s="49">
        <f>F36+F37+F38</f>
        <v>7920162415</v>
      </c>
      <c r="G39" s="41">
        <f>SUM(F39/D39)</f>
        <v>35468.23112542151</v>
      </c>
      <c r="H39" s="41">
        <f>SUM(F39/E39)</f>
        <v>12825.426234260027</v>
      </c>
      <c r="I39" s="41">
        <f>F39/D45</f>
        <v>70125.92671459688</v>
      </c>
      <c r="J39" s="42">
        <f>D39/D45</f>
        <v>1.9771475624656905</v>
      </c>
    </row>
    <row r="40" spans="2:10" ht="18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8" customHeight="1">
      <c r="B41" s="5" t="s">
        <v>26</v>
      </c>
      <c r="C41" s="5"/>
      <c r="D41" s="5"/>
      <c r="E41" s="8"/>
      <c r="F41" s="8"/>
      <c r="G41" s="8"/>
      <c r="H41" s="8"/>
      <c r="I41" s="8"/>
      <c r="J41" s="8"/>
    </row>
    <row r="42" spans="2:10" ht="18" customHeight="1">
      <c r="B42" s="87" t="s">
        <v>35</v>
      </c>
      <c r="C42" s="87"/>
      <c r="D42" s="87"/>
      <c r="E42" s="8"/>
      <c r="F42" s="8"/>
      <c r="G42" s="8"/>
      <c r="H42" s="8"/>
      <c r="I42" s="8"/>
      <c r="J42" s="8"/>
    </row>
    <row r="43" spans="2:10" ht="18.75" customHeight="1">
      <c r="B43" s="86" t="s">
        <v>18</v>
      </c>
      <c r="C43" s="86"/>
      <c r="D43" s="15">
        <v>196103</v>
      </c>
      <c r="E43" s="8"/>
      <c r="F43" s="8"/>
      <c r="G43" s="8"/>
      <c r="H43" s="8"/>
      <c r="I43" s="8"/>
      <c r="J43" s="8"/>
    </row>
    <row r="44" spans="2:10" ht="18.75" customHeight="1">
      <c r="B44" s="86" t="s">
        <v>19</v>
      </c>
      <c r="C44" s="86"/>
      <c r="D44" s="15">
        <v>12460</v>
      </c>
      <c r="E44" s="8"/>
      <c r="F44" s="8"/>
      <c r="G44" s="8"/>
      <c r="H44" s="8"/>
      <c r="I44" s="8"/>
      <c r="J44" s="8"/>
    </row>
    <row r="45" spans="2:10" ht="18.75" customHeight="1">
      <c r="B45" s="86" t="s">
        <v>30</v>
      </c>
      <c r="C45" s="86"/>
      <c r="D45" s="15">
        <v>112942</v>
      </c>
      <c r="E45" s="8"/>
      <c r="F45" s="8"/>
      <c r="G45" s="8"/>
      <c r="H45" s="8"/>
      <c r="I45" s="8"/>
      <c r="J45" s="8"/>
    </row>
    <row r="46" spans="2:10" ht="18.75" customHeight="1">
      <c r="B46" s="86" t="s">
        <v>20</v>
      </c>
      <c r="C46" s="86"/>
      <c r="D46" s="16">
        <f>SUM(D43:D45)</f>
        <v>321505</v>
      </c>
      <c r="E46" s="8"/>
      <c r="F46" s="8"/>
      <c r="G46" s="8"/>
      <c r="H46" s="8"/>
      <c r="I46" s="8"/>
      <c r="J46" s="8"/>
    </row>
    <row r="47" ht="13.5">
      <c r="B47" s="27"/>
    </row>
  </sheetData>
  <mergeCells count="44">
    <mergeCell ref="B46:C46"/>
    <mergeCell ref="B38:C38"/>
    <mergeCell ref="B36:C36"/>
    <mergeCell ref="B37:C37"/>
    <mergeCell ref="B42:D42"/>
    <mergeCell ref="B43:C43"/>
    <mergeCell ref="B44:C44"/>
    <mergeCell ref="B45:C45"/>
    <mergeCell ref="B39:C39"/>
    <mergeCell ref="B25:C25"/>
    <mergeCell ref="B26:C26"/>
    <mergeCell ref="B28:J28"/>
    <mergeCell ref="B30:C31"/>
    <mergeCell ref="D30:D31"/>
    <mergeCell ref="E30:E31"/>
    <mergeCell ref="F30:F31"/>
    <mergeCell ref="J30:J31"/>
    <mergeCell ref="G30:G31"/>
    <mergeCell ref="H30:H31"/>
    <mergeCell ref="J5:J6"/>
    <mergeCell ref="J17:J18"/>
    <mergeCell ref="B23:C23"/>
    <mergeCell ref="B24:C24"/>
    <mergeCell ref="E17:E18"/>
    <mergeCell ref="F17:F18"/>
    <mergeCell ref="G17:G18"/>
    <mergeCell ref="H17:H18"/>
    <mergeCell ref="B17:C18"/>
    <mergeCell ref="D17:D18"/>
    <mergeCell ref="I17:I18"/>
    <mergeCell ref="H5:H6"/>
    <mergeCell ref="I5:I6"/>
    <mergeCell ref="B14:C14"/>
    <mergeCell ref="B11:C11"/>
    <mergeCell ref="I30:I31"/>
    <mergeCell ref="C1:J1"/>
    <mergeCell ref="I3:J3"/>
    <mergeCell ref="G5:G6"/>
    <mergeCell ref="B5:C6"/>
    <mergeCell ref="D5:D6"/>
    <mergeCell ref="E5:E6"/>
    <mergeCell ref="F5:F6"/>
    <mergeCell ref="B12:C12"/>
    <mergeCell ref="B13:C13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75" zoomScaleNormal="75" workbookViewId="0" topLeftCell="A1">
      <selection activeCell="F25" sqref="F25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3" width="17.50390625" style="1" customWidth="1"/>
    <col min="4" max="4" width="15.625" style="13" customWidth="1"/>
    <col min="5" max="5" width="14.00390625" style="13" customWidth="1"/>
    <col min="6" max="10" width="24.125" style="13" customWidth="1"/>
    <col min="11" max="16384" width="9.00390625" style="1" customWidth="1"/>
  </cols>
  <sheetData>
    <row r="1" spans="3:10" ht="23.25" customHeight="1">
      <c r="C1" s="68" t="s">
        <v>42</v>
      </c>
      <c r="D1" s="68"/>
      <c r="E1" s="68"/>
      <c r="F1" s="68"/>
      <c r="G1" s="69"/>
      <c r="H1" s="69"/>
      <c r="I1" s="69"/>
      <c r="J1" s="69"/>
    </row>
    <row r="2" spans="3:10" ht="7.5" customHeight="1">
      <c r="C2" s="9"/>
      <c r="D2" s="9"/>
      <c r="E2" s="9"/>
      <c r="F2" s="9"/>
      <c r="G2" s="10"/>
      <c r="H2" s="10"/>
      <c r="I2" s="10"/>
      <c r="J2" s="10"/>
    </row>
    <row r="3" spans="2:11" ht="24.75" customHeight="1">
      <c r="B3" s="2"/>
      <c r="C3" s="19"/>
      <c r="D3" s="19"/>
      <c r="E3" s="19"/>
      <c r="F3" s="19"/>
      <c r="G3" s="20"/>
      <c r="H3" s="20"/>
      <c r="I3" s="88" t="s">
        <v>29</v>
      </c>
      <c r="J3" s="88"/>
      <c r="K3" s="11"/>
    </row>
    <row r="4" spans="2:11" ht="18.75" customHeight="1">
      <c r="B4" s="5"/>
      <c r="C4" s="5" t="s">
        <v>0</v>
      </c>
      <c r="D4" s="14"/>
      <c r="E4" s="14"/>
      <c r="F4" s="14"/>
      <c r="G4" s="14"/>
      <c r="H4" s="14"/>
      <c r="I4" s="14"/>
      <c r="J4" s="14"/>
      <c r="K4" s="11"/>
    </row>
    <row r="5" spans="1:11" s="29" customFormat="1" ht="18.75" customHeight="1">
      <c r="A5" s="28"/>
      <c r="B5" s="73" t="s">
        <v>1</v>
      </c>
      <c r="C5" s="74"/>
      <c r="D5" s="66" t="s">
        <v>2</v>
      </c>
      <c r="E5" s="66" t="s">
        <v>3</v>
      </c>
      <c r="F5" s="77" t="s">
        <v>4</v>
      </c>
      <c r="G5" s="66" t="s">
        <v>5</v>
      </c>
      <c r="H5" s="66" t="s">
        <v>6</v>
      </c>
      <c r="I5" s="66" t="s">
        <v>7</v>
      </c>
      <c r="J5" s="66" t="s">
        <v>27</v>
      </c>
      <c r="K5" s="50"/>
    </row>
    <row r="6" spans="1:11" s="29" customFormat="1" ht="18.75" customHeight="1">
      <c r="A6" s="28"/>
      <c r="B6" s="75"/>
      <c r="C6" s="76"/>
      <c r="D6" s="67"/>
      <c r="E6" s="67"/>
      <c r="F6" s="78"/>
      <c r="G6" s="67"/>
      <c r="H6" s="67"/>
      <c r="I6" s="67"/>
      <c r="J6" s="67"/>
      <c r="K6" s="50"/>
    </row>
    <row r="7" spans="1:11" ht="18.75" customHeight="1">
      <c r="A7" s="12"/>
      <c r="B7" s="44" t="s">
        <v>8</v>
      </c>
      <c r="C7" s="45" t="s">
        <v>9</v>
      </c>
      <c r="D7" s="49">
        <v>5519</v>
      </c>
      <c r="E7" s="49">
        <v>107977</v>
      </c>
      <c r="F7" s="51">
        <v>2472191200</v>
      </c>
      <c r="G7" s="41">
        <f>SUM(F7/D7)</f>
        <v>447941.873527813</v>
      </c>
      <c r="H7" s="41">
        <f>SUM(F7/E7)</f>
        <v>22895.535160265612</v>
      </c>
      <c r="I7" s="41">
        <f>F7/D43</f>
        <v>12612.255184552203</v>
      </c>
      <c r="J7" s="42">
        <f>D7/D43</f>
        <v>0.028156008468739637</v>
      </c>
      <c r="K7" s="11"/>
    </row>
    <row r="8" spans="1:11" ht="18.75" customHeight="1">
      <c r="A8" s="12"/>
      <c r="B8" s="46"/>
      <c r="C8" s="45" t="s">
        <v>10</v>
      </c>
      <c r="D8" s="49">
        <v>157172</v>
      </c>
      <c r="E8" s="49">
        <v>285584</v>
      </c>
      <c r="F8" s="51">
        <v>2264366430</v>
      </c>
      <c r="G8" s="41">
        <f>SUM(F8/D8)</f>
        <v>14406.932723385844</v>
      </c>
      <c r="H8" s="41">
        <f>SUM(F8/E8)</f>
        <v>7928.898082525631</v>
      </c>
      <c r="I8" s="41">
        <f>F8/D43</f>
        <v>11552.005866897942</v>
      </c>
      <c r="J8" s="42">
        <f>D8/D43</f>
        <v>0.8018365941382037</v>
      </c>
      <c r="K8" s="11"/>
    </row>
    <row r="9" spans="1:11" ht="18.75" customHeight="1">
      <c r="A9" s="12"/>
      <c r="B9" s="47" t="s">
        <v>11</v>
      </c>
      <c r="C9" s="45" t="s">
        <v>12</v>
      </c>
      <c r="D9" s="49">
        <f>SUM(D7:D8)</f>
        <v>162691</v>
      </c>
      <c r="E9" s="49">
        <f>SUM(E7:E8)</f>
        <v>393561</v>
      </c>
      <c r="F9" s="49">
        <f>SUM(F7:F8)</f>
        <v>4736557630</v>
      </c>
      <c r="G9" s="41"/>
      <c r="H9" s="41"/>
      <c r="I9" s="41"/>
      <c r="J9" s="42"/>
      <c r="K9" s="11"/>
    </row>
    <row r="10" spans="1:11" ht="18.75" customHeight="1">
      <c r="A10" s="21"/>
      <c r="B10" s="47" t="s">
        <v>24</v>
      </c>
      <c r="C10" s="45" t="s">
        <v>12</v>
      </c>
      <c r="D10" s="49">
        <v>30059</v>
      </c>
      <c r="E10" s="49">
        <v>70568</v>
      </c>
      <c r="F10" s="49">
        <v>482397560</v>
      </c>
      <c r="G10" s="41">
        <f>SUM(F10/D10)</f>
        <v>16048.356898100403</v>
      </c>
      <c r="H10" s="41">
        <f>SUM(F10/E10)</f>
        <v>6835.925065185354</v>
      </c>
      <c r="I10" s="41">
        <f>F10/D43</f>
        <v>2461.0236971660333</v>
      </c>
      <c r="J10" s="42">
        <f>D10/D43</f>
        <v>0.1533505088896258</v>
      </c>
      <c r="K10" s="11"/>
    </row>
    <row r="11" spans="1:11" ht="18.75" customHeight="1">
      <c r="A11" s="12"/>
      <c r="B11" s="81" t="s">
        <v>13</v>
      </c>
      <c r="C11" s="82"/>
      <c r="D11" s="49">
        <f>SUM(D9+D10)</f>
        <v>192750</v>
      </c>
      <c r="E11" s="49">
        <f>SUM(E9+E10)</f>
        <v>464129</v>
      </c>
      <c r="F11" s="49">
        <f>SUM(F9+F10)</f>
        <v>5218955190</v>
      </c>
      <c r="G11" s="41"/>
      <c r="H11" s="41"/>
      <c r="I11" s="41"/>
      <c r="J11" s="42"/>
      <c r="K11" s="11"/>
    </row>
    <row r="12" spans="1:11" ht="18.75" customHeight="1">
      <c r="A12" s="12"/>
      <c r="B12" s="79" t="s">
        <v>14</v>
      </c>
      <c r="C12" s="80"/>
      <c r="D12" s="49">
        <v>61045</v>
      </c>
      <c r="E12" s="49">
        <v>84221</v>
      </c>
      <c r="F12" s="49">
        <v>767189330</v>
      </c>
      <c r="G12" s="41">
        <f>SUM(F12/D12)</f>
        <v>12567.603079695307</v>
      </c>
      <c r="H12" s="41">
        <f>SUM(F12/E12)</f>
        <v>9109.24033198371</v>
      </c>
      <c r="I12" s="41">
        <f>F12/D43</f>
        <v>3913.9317399178635</v>
      </c>
      <c r="J12" s="42">
        <f>D12/D43</f>
        <v>0.3114302476851261</v>
      </c>
      <c r="K12" s="11"/>
    </row>
    <row r="13" spans="1:11" ht="18.75" customHeight="1">
      <c r="A13" s="12"/>
      <c r="B13" s="81" t="s">
        <v>15</v>
      </c>
      <c r="C13" s="82"/>
      <c r="D13" s="49">
        <v>213</v>
      </c>
      <c r="E13" s="49">
        <v>1611</v>
      </c>
      <c r="F13" s="49">
        <v>15764125</v>
      </c>
      <c r="G13" s="41">
        <f>SUM(F13/D13)</f>
        <v>74009.97652582159</v>
      </c>
      <c r="H13" s="41">
        <f>SUM(F13/E13)</f>
        <v>9785.304158907511</v>
      </c>
      <c r="I13" s="41">
        <f>F13/D43</f>
        <v>80.42305435808484</v>
      </c>
      <c r="J13" s="42">
        <f>D13/D43</f>
        <v>0.0010866515317705277</v>
      </c>
      <c r="K13" s="11"/>
    </row>
    <row r="14" spans="1:11" ht="18.75" customHeight="1">
      <c r="A14" s="12"/>
      <c r="B14" s="81" t="s">
        <v>16</v>
      </c>
      <c r="C14" s="82"/>
      <c r="D14" s="49">
        <f>SUM(D11+D12+D13)</f>
        <v>254008</v>
      </c>
      <c r="E14" s="49">
        <f>E11+E12+E13</f>
        <v>549961</v>
      </c>
      <c r="F14" s="49">
        <f>F11+F12+F13</f>
        <v>6001908645</v>
      </c>
      <c r="G14" s="41">
        <f>SUM(F14/D14)</f>
        <v>23628.817379767566</v>
      </c>
      <c r="H14" s="41">
        <f>SUM(F14/E14)</f>
        <v>10913.335027392852</v>
      </c>
      <c r="I14" s="41">
        <f>F14/D43</f>
        <v>30619.639542892124</v>
      </c>
      <c r="J14" s="42">
        <f>D14/D43</f>
        <v>1.295860010713466</v>
      </c>
      <c r="K14" s="11"/>
    </row>
    <row r="15" spans="1:10" ht="18.75" customHeight="1">
      <c r="A15" s="12"/>
      <c r="B15" s="22"/>
      <c r="C15" s="22"/>
      <c r="D15" s="6"/>
      <c r="E15" s="6"/>
      <c r="F15" s="6"/>
      <c r="G15" s="6"/>
      <c r="H15" s="6"/>
      <c r="I15" s="6"/>
      <c r="J15" s="6"/>
    </row>
    <row r="16" spans="2:10" ht="18.75" customHeight="1">
      <c r="B16" s="52"/>
      <c r="C16" s="52" t="s">
        <v>17</v>
      </c>
      <c r="D16" s="14"/>
      <c r="E16" s="14"/>
      <c r="F16" s="14"/>
      <c r="G16" s="14"/>
      <c r="H16" s="14"/>
      <c r="I16" s="14"/>
      <c r="J16" s="14"/>
    </row>
    <row r="17" spans="1:10" s="29" customFormat="1" ht="18.75" customHeight="1">
      <c r="A17" s="28"/>
      <c r="B17" s="73" t="s">
        <v>1</v>
      </c>
      <c r="C17" s="74"/>
      <c r="D17" s="66" t="s">
        <v>2</v>
      </c>
      <c r="E17" s="66" t="s">
        <v>3</v>
      </c>
      <c r="F17" s="77" t="s">
        <v>4</v>
      </c>
      <c r="G17" s="66" t="s">
        <v>5</v>
      </c>
      <c r="H17" s="66" t="s">
        <v>6</v>
      </c>
      <c r="I17" s="66" t="s">
        <v>7</v>
      </c>
      <c r="J17" s="66" t="s">
        <v>27</v>
      </c>
    </row>
    <row r="18" spans="1:10" s="29" customFormat="1" ht="18.75" customHeight="1">
      <c r="A18" s="28"/>
      <c r="B18" s="75"/>
      <c r="C18" s="76"/>
      <c r="D18" s="67"/>
      <c r="E18" s="67"/>
      <c r="F18" s="78"/>
      <c r="G18" s="67"/>
      <c r="H18" s="67"/>
      <c r="I18" s="67"/>
      <c r="J18" s="67"/>
    </row>
    <row r="19" spans="1:10" ht="18.75" customHeight="1">
      <c r="A19" s="12"/>
      <c r="B19" s="44" t="s">
        <v>8</v>
      </c>
      <c r="C19" s="45" t="s">
        <v>9</v>
      </c>
      <c r="D19" s="49">
        <v>282</v>
      </c>
      <c r="E19" s="49">
        <v>4562</v>
      </c>
      <c r="F19" s="51">
        <v>160315270</v>
      </c>
      <c r="G19" s="41">
        <f>SUM(F19/D19)</f>
        <v>568493.8652482269</v>
      </c>
      <c r="H19" s="41">
        <f>SUM(F19/E19)</f>
        <v>35141.444541867604</v>
      </c>
      <c r="I19" s="41">
        <f>F19/D44</f>
        <v>12945.354489664083</v>
      </c>
      <c r="J19" s="54">
        <f>D19/D44</f>
        <v>0.022771317829457363</v>
      </c>
    </row>
    <row r="20" spans="1:10" ht="18.75" customHeight="1">
      <c r="A20" s="12"/>
      <c r="B20" s="46"/>
      <c r="C20" s="45" t="s">
        <v>10</v>
      </c>
      <c r="D20" s="49">
        <v>10285</v>
      </c>
      <c r="E20" s="49">
        <v>18217</v>
      </c>
      <c r="F20" s="51">
        <v>169518550</v>
      </c>
      <c r="G20" s="41">
        <f>SUM(F20/D20)</f>
        <v>16482.114730189598</v>
      </c>
      <c r="H20" s="41">
        <f>SUM(F20/E20)</f>
        <v>9305.514080254707</v>
      </c>
      <c r="I20" s="41">
        <f>F20/D44</f>
        <v>13688.513404392765</v>
      </c>
      <c r="J20" s="54">
        <f>D20/D44</f>
        <v>0.8305071059431525</v>
      </c>
    </row>
    <row r="21" spans="1:10" ht="18.75" customHeight="1">
      <c r="A21" s="12"/>
      <c r="B21" s="47" t="s">
        <v>11</v>
      </c>
      <c r="C21" s="45" t="s">
        <v>12</v>
      </c>
      <c r="D21" s="49">
        <f>SUM(D19:D20)</f>
        <v>10567</v>
      </c>
      <c r="E21" s="49">
        <f>SUM(E19:E20)</f>
        <v>22779</v>
      </c>
      <c r="F21" s="49">
        <f>SUM(F19:F20)</f>
        <v>329833820</v>
      </c>
      <c r="G21" s="41"/>
      <c r="H21" s="41"/>
      <c r="I21" s="41"/>
      <c r="J21" s="54"/>
    </row>
    <row r="22" spans="1:10" ht="18.75" customHeight="1">
      <c r="A22" s="21"/>
      <c r="B22" s="47" t="s">
        <v>24</v>
      </c>
      <c r="C22" s="45" t="s">
        <v>12</v>
      </c>
      <c r="D22" s="49">
        <v>2141</v>
      </c>
      <c r="E22" s="49">
        <v>5093</v>
      </c>
      <c r="F22" s="49">
        <v>34393360</v>
      </c>
      <c r="G22" s="41">
        <f>SUM(F22/D22)</f>
        <v>16064.15693601121</v>
      </c>
      <c r="H22" s="41">
        <f>SUM(F22/E22)</f>
        <v>6753.064991164343</v>
      </c>
      <c r="I22" s="41">
        <f>F22/D44</f>
        <v>2777.2416020671835</v>
      </c>
      <c r="J22" s="54">
        <f>D22/D44</f>
        <v>0.1728843669250646</v>
      </c>
    </row>
    <row r="23" spans="1:10" ht="18.75" customHeight="1">
      <c r="A23" s="12"/>
      <c r="B23" s="81" t="s">
        <v>13</v>
      </c>
      <c r="C23" s="82"/>
      <c r="D23" s="49">
        <f>SUM(D21+D22)</f>
        <v>12708</v>
      </c>
      <c r="E23" s="49">
        <f>SUM(E21+E22)</f>
        <v>27872</v>
      </c>
      <c r="F23" s="49">
        <f>SUM(F21+F22)</f>
        <v>364227180</v>
      </c>
      <c r="G23" s="41"/>
      <c r="H23" s="41"/>
      <c r="I23" s="41"/>
      <c r="J23" s="54"/>
    </row>
    <row r="24" spans="1:10" ht="18.75" customHeight="1">
      <c r="A24" s="12"/>
      <c r="B24" s="79" t="s">
        <v>14</v>
      </c>
      <c r="C24" s="80"/>
      <c r="D24" s="49">
        <v>3952</v>
      </c>
      <c r="E24" s="49">
        <v>5188</v>
      </c>
      <c r="F24" s="49">
        <v>55091370</v>
      </c>
      <c r="G24" s="41">
        <f>SUM(F24/D24)</f>
        <v>13940.123987854251</v>
      </c>
      <c r="H24" s="41">
        <f>SUM(F24/E24)</f>
        <v>10618.99961449499</v>
      </c>
      <c r="I24" s="41">
        <f>F24/D44</f>
        <v>4448.59253875969</v>
      </c>
      <c r="J24" s="54">
        <f>D24/D44</f>
        <v>0.31912144702842377</v>
      </c>
    </row>
    <row r="25" spans="1:10" ht="18.75" customHeight="1">
      <c r="A25" s="12"/>
      <c r="B25" s="81" t="s">
        <v>15</v>
      </c>
      <c r="C25" s="82"/>
      <c r="D25" s="49">
        <v>9</v>
      </c>
      <c r="E25" s="49">
        <v>67</v>
      </c>
      <c r="F25" s="49">
        <v>777500</v>
      </c>
      <c r="G25" s="41">
        <f>SUM(F25/D25)</f>
        <v>86388.88888888889</v>
      </c>
      <c r="H25" s="41">
        <f>SUM(F25/E25)</f>
        <v>11604.477611940298</v>
      </c>
      <c r="I25" s="41">
        <f>F25/D44</f>
        <v>62.78262273901809</v>
      </c>
      <c r="J25" s="54">
        <f>D25/D44</f>
        <v>0.0007267441860465116</v>
      </c>
    </row>
    <row r="26" spans="1:10" ht="18.75" customHeight="1">
      <c r="A26" s="12"/>
      <c r="B26" s="81" t="s">
        <v>16</v>
      </c>
      <c r="C26" s="82"/>
      <c r="D26" s="49">
        <f>SUM(D23+D24+D25)</f>
        <v>16669</v>
      </c>
      <c r="E26" s="49">
        <f>E23+E24+E25</f>
        <v>33127</v>
      </c>
      <c r="F26" s="49">
        <f>F23+F24+F25</f>
        <v>420096050</v>
      </c>
      <c r="G26" s="41">
        <f>SUM(F26/D26)</f>
        <v>25202.2346871438</v>
      </c>
      <c r="H26" s="41">
        <f>SUM(F26/E26)</f>
        <v>12681.379237480001</v>
      </c>
      <c r="I26" s="41">
        <f>F26/D44</f>
        <v>33922.484657622736</v>
      </c>
      <c r="J26" s="54">
        <f>D26/D44</f>
        <v>1.3460109819121446</v>
      </c>
    </row>
    <row r="27" spans="1:10" ht="18.75" customHeight="1">
      <c r="A27" s="12"/>
      <c r="B27" s="55"/>
      <c r="C27" s="55"/>
      <c r="D27" s="56"/>
      <c r="E27" s="56"/>
      <c r="F27" s="56"/>
      <c r="G27" s="56"/>
      <c r="H27" s="56"/>
      <c r="I27" s="56"/>
      <c r="J27" s="56"/>
    </row>
    <row r="28" spans="2:10" ht="18.75" customHeight="1">
      <c r="B28" s="83" t="s">
        <v>36</v>
      </c>
      <c r="C28" s="84"/>
      <c r="D28" s="84"/>
      <c r="E28" s="84"/>
      <c r="F28" s="84"/>
      <c r="G28" s="84"/>
      <c r="H28" s="84"/>
      <c r="I28" s="84"/>
      <c r="J28" s="85"/>
    </row>
    <row r="29" spans="1:10" s="31" customFormat="1" ht="18.75" customHeight="1">
      <c r="A29" s="30"/>
      <c r="B29" s="24"/>
      <c r="C29" s="25"/>
      <c r="D29" s="25"/>
      <c r="E29" s="25"/>
      <c r="F29" s="25"/>
      <c r="G29" s="25"/>
      <c r="H29" s="25"/>
      <c r="I29" s="25"/>
      <c r="J29" s="26"/>
    </row>
    <row r="30" spans="1:11" s="31" customFormat="1" ht="18.75" customHeight="1">
      <c r="A30" s="30"/>
      <c r="B30" s="73" t="s">
        <v>1</v>
      </c>
      <c r="C30" s="74"/>
      <c r="D30" s="66" t="s">
        <v>2</v>
      </c>
      <c r="E30" s="66" t="s">
        <v>3</v>
      </c>
      <c r="F30" s="77" t="s">
        <v>4</v>
      </c>
      <c r="G30" s="66" t="s">
        <v>5</v>
      </c>
      <c r="H30" s="66" t="s">
        <v>6</v>
      </c>
      <c r="I30" s="66" t="s">
        <v>7</v>
      </c>
      <c r="J30" s="66" t="s">
        <v>27</v>
      </c>
      <c r="K30" s="60"/>
    </row>
    <row r="31" spans="1:11" ht="18.75" customHeight="1">
      <c r="A31" s="12"/>
      <c r="B31" s="75"/>
      <c r="C31" s="76"/>
      <c r="D31" s="67"/>
      <c r="E31" s="67"/>
      <c r="F31" s="78"/>
      <c r="G31" s="67"/>
      <c r="H31" s="67"/>
      <c r="I31" s="67"/>
      <c r="J31" s="67"/>
      <c r="K31" s="11"/>
    </row>
    <row r="32" spans="1:11" ht="18.75" customHeight="1">
      <c r="A32" s="12"/>
      <c r="B32" s="44" t="s">
        <v>8</v>
      </c>
      <c r="C32" s="45" t="s">
        <v>9</v>
      </c>
      <c r="D32" s="49">
        <v>9743</v>
      </c>
      <c r="E32" s="49">
        <v>194311</v>
      </c>
      <c r="F32" s="51">
        <v>4338608460</v>
      </c>
      <c r="G32" s="41">
        <f>F32/D32</f>
        <v>445305.1893667248</v>
      </c>
      <c r="H32" s="41">
        <f>SUM(F32/E32)</f>
        <v>22328.167010617002</v>
      </c>
      <c r="I32" s="41">
        <f>F32/D45</f>
        <v>38253.261916097974</v>
      </c>
      <c r="J32" s="42">
        <f>D32/D45</f>
        <v>0.08590347211201044</v>
      </c>
      <c r="K32" s="11"/>
    </row>
    <row r="33" spans="1:11" ht="18.75" customHeight="1">
      <c r="A33" s="12"/>
      <c r="B33" s="46"/>
      <c r="C33" s="45" t="s">
        <v>10</v>
      </c>
      <c r="D33" s="49">
        <v>152482</v>
      </c>
      <c r="E33" s="49">
        <v>360004</v>
      </c>
      <c r="F33" s="51">
        <v>3020714440</v>
      </c>
      <c r="G33" s="41">
        <f>SUM(F33/D33)</f>
        <v>19810.30180611482</v>
      </c>
      <c r="H33" s="41">
        <f>SUM(F33/E33)</f>
        <v>8390.780213553182</v>
      </c>
      <c r="I33" s="41">
        <f>F33/D45</f>
        <v>26633.465940150592</v>
      </c>
      <c r="J33" s="42">
        <f>D33/D45</f>
        <v>1.3444250471706432</v>
      </c>
      <c r="K33" s="11"/>
    </row>
    <row r="34" spans="1:11" ht="18.75" customHeight="1">
      <c r="A34" s="21"/>
      <c r="B34" s="47" t="s">
        <v>11</v>
      </c>
      <c r="C34" s="45" t="s">
        <v>12</v>
      </c>
      <c r="D34" s="49">
        <f>SUM(D32:D33)</f>
        <v>162225</v>
      </c>
      <c r="E34" s="49">
        <f>SUM(E32:E33)</f>
        <v>554315</v>
      </c>
      <c r="F34" s="49">
        <f>SUM(F32:F33)</f>
        <v>7359322900</v>
      </c>
      <c r="G34" s="41"/>
      <c r="H34" s="41"/>
      <c r="I34" s="41"/>
      <c r="J34" s="42"/>
      <c r="K34" s="11"/>
    </row>
    <row r="35" spans="1:11" ht="18.75" customHeight="1">
      <c r="A35" s="12"/>
      <c r="B35" s="47" t="s">
        <v>24</v>
      </c>
      <c r="C35" s="45" t="s">
        <v>12</v>
      </c>
      <c r="D35" s="49">
        <v>14838</v>
      </c>
      <c r="E35" s="49">
        <v>35919</v>
      </c>
      <c r="F35" s="49">
        <v>279508930</v>
      </c>
      <c r="G35" s="41">
        <f>SUM(F35/D35)</f>
        <v>18837.372287370265</v>
      </c>
      <c r="H35" s="41">
        <f>SUM(F35/E35)</f>
        <v>7781.6456471505335</v>
      </c>
      <c r="I35" s="41">
        <f>F35/D45</f>
        <v>2464.4142023311997</v>
      </c>
      <c r="J35" s="42">
        <f>D35/D45</f>
        <v>0.13082579484737872</v>
      </c>
      <c r="K35" s="11"/>
    </row>
    <row r="36" spans="1:11" ht="18.75" customHeight="1">
      <c r="A36" s="12"/>
      <c r="B36" s="81" t="s">
        <v>13</v>
      </c>
      <c r="C36" s="82"/>
      <c r="D36" s="49">
        <f>D34+D35</f>
        <v>177063</v>
      </c>
      <c r="E36" s="49">
        <f>SUM(E34+E35)</f>
        <v>590234</v>
      </c>
      <c r="F36" s="49">
        <f>SUM(F34+F35)</f>
        <v>7638831830</v>
      </c>
      <c r="G36" s="41"/>
      <c r="H36" s="41"/>
      <c r="I36" s="41" t="s">
        <v>32</v>
      </c>
      <c r="J36" s="42"/>
      <c r="K36" s="11"/>
    </row>
    <row r="37" spans="1:11" ht="18.75" customHeight="1">
      <c r="A37" s="12"/>
      <c r="B37" s="79" t="s">
        <v>14</v>
      </c>
      <c r="C37" s="80"/>
      <c r="D37" s="49">
        <v>59208</v>
      </c>
      <c r="E37" s="49">
        <v>93252</v>
      </c>
      <c r="F37" s="49">
        <v>1025089420</v>
      </c>
      <c r="G37" s="41">
        <f>SUM(F37/D37)</f>
        <v>17313.360018916363</v>
      </c>
      <c r="H37" s="41">
        <f>SUM(F37/E37)</f>
        <v>10992.680264230257</v>
      </c>
      <c r="I37" s="41">
        <f>F37/D45</f>
        <v>9038.154613906081</v>
      </c>
      <c r="J37" s="42">
        <f>D37/D45</f>
        <v>0.522033539649791</v>
      </c>
      <c r="K37" s="11"/>
    </row>
    <row r="38" spans="1:11" ht="18.75" customHeight="1">
      <c r="A38" s="12"/>
      <c r="B38" s="81" t="s">
        <v>15</v>
      </c>
      <c r="C38" s="82"/>
      <c r="D38" s="49">
        <v>343</v>
      </c>
      <c r="E38" s="49">
        <v>3333</v>
      </c>
      <c r="F38" s="49">
        <v>32439690</v>
      </c>
      <c r="G38" s="41">
        <f>SUM(F38/D38)</f>
        <v>94576.3556851312</v>
      </c>
      <c r="H38" s="41">
        <f>SUM(F38/E38)</f>
        <v>9732.880288028802</v>
      </c>
      <c r="I38" s="41">
        <f>F38/D45</f>
        <v>286.0188858911284</v>
      </c>
      <c r="J38" s="42">
        <f>D38/D45</f>
        <v>0.003024211324481123</v>
      </c>
      <c r="K38" s="11"/>
    </row>
    <row r="39" spans="1:11" ht="18.75" customHeight="1">
      <c r="A39" s="12"/>
      <c r="B39" s="81" t="s">
        <v>16</v>
      </c>
      <c r="C39" s="82"/>
      <c r="D39" s="49">
        <f>SUM(D36+D37+D38)</f>
        <v>236614</v>
      </c>
      <c r="E39" s="49">
        <f>SUM(E36+E37+E38)</f>
        <v>686819</v>
      </c>
      <c r="F39" s="49">
        <f>F36+F37+F38</f>
        <v>8696360940</v>
      </c>
      <c r="G39" s="41">
        <f>SUM(F39/D39)</f>
        <v>36753.36598848758</v>
      </c>
      <c r="H39" s="41">
        <f>SUM(F39/E39)</f>
        <v>12661.794359212543</v>
      </c>
      <c r="I39" s="41">
        <f>F39/D45</f>
        <v>76675.31555837698</v>
      </c>
      <c r="J39" s="42">
        <f>D39/D45</f>
        <v>2.0862120651043043</v>
      </c>
      <c r="K39" s="11"/>
    </row>
    <row r="40" spans="2:10" ht="18.75" customHeight="1">
      <c r="B40" s="8"/>
      <c r="C40" s="8"/>
      <c r="D40" s="7"/>
      <c r="E40" s="7"/>
      <c r="F40" s="7"/>
      <c r="G40" s="7"/>
      <c r="H40" s="7"/>
      <c r="I40" s="7"/>
      <c r="J40" s="7"/>
    </row>
    <row r="41" spans="1:10" ht="18.75" customHeight="1">
      <c r="A41" s="2"/>
      <c r="B41" s="5" t="s">
        <v>26</v>
      </c>
      <c r="C41" s="5"/>
      <c r="D41" s="5"/>
      <c r="E41" s="14"/>
      <c r="F41" s="7"/>
      <c r="G41" s="7"/>
      <c r="H41" s="7"/>
      <c r="I41" s="7"/>
      <c r="J41" s="7"/>
    </row>
    <row r="42" spans="1:10" ht="18.75" customHeight="1">
      <c r="A42" s="11"/>
      <c r="B42" s="87" t="s">
        <v>37</v>
      </c>
      <c r="C42" s="87"/>
      <c r="D42" s="87"/>
      <c r="E42" s="14"/>
      <c r="F42" s="7"/>
      <c r="G42" s="7"/>
      <c r="H42" s="7"/>
      <c r="I42" s="7"/>
      <c r="J42" s="7"/>
    </row>
    <row r="43" spans="1:10" ht="18.75" customHeight="1">
      <c r="A43" s="11"/>
      <c r="B43" s="86" t="s">
        <v>18</v>
      </c>
      <c r="C43" s="86"/>
      <c r="D43" s="15">
        <v>196015</v>
      </c>
      <c r="E43" s="14"/>
      <c r="F43" s="7"/>
      <c r="G43" s="7"/>
      <c r="H43" s="7"/>
      <c r="I43" s="7"/>
      <c r="J43" s="7"/>
    </row>
    <row r="44" spans="1:10" ht="18.75" customHeight="1">
      <c r="A44" s="11"/>
      <c r="B44" s="86" t="s">
        <v>19</v>
      </c>
      <c r="C44" s="86"/>
      <c r="D44" s="15">
        <v>12384</v>
      </c>
      <c r="E44" s="14"/>
      <c r="F44" s="7"/>
      <c r="G44" s="7"/>
      <c r="H44" s="7"/>
      <c r="I44" s="7"/>
      <c r="J44" s="7"/>
    </row>
    <row r="45" spans="1:10" ht="18.75" customHeight="1">
      <c r="A45" s="11"/>
      <c r="B45" s="86" t="s">
        <v>30</v>
      </c>
      <c r="C45" s="86"/>
      <c r="D45" s="15">
        <v>113418</v>
      </c>
      <c r="E45" s="14"/>
      <c r="F45" s="7"/>
      <c r="G45" s="7"/>
      <c r="H45" s="7"/>
      <c r="I45" s="7"/>
      <c r="J45" s="7"/>
    </row>
    <row r="46" spans="1:10" ht="18.75" customHeight="1">
      <c r="A46" s="11"/>
      <c r="B46" s="86" t="s">
        <v>20</v>
      </c>
      <c r="C46" s="86"/>
      <c r="D46" s="16">
        <f>SUM(D43:D45)</f>
        <v>321817</v>
      </c>
      <c r="E46" s="14"/>
      <c r="F46" s="7"/>
      <c r="G46" s="7"/>
      <c r="H46" s="7"/>
      <c r="I46" s="7"/>
      <c r="J46" s="7"/>
    </row>
  </sheetData>
  <mergeCells count="44">
    <mergeCell ref="B44:C44"/>
    <mergeCell ref="B45:C45"/>
    <mergeCell ref="B46:C46"/>
    <mergeCell ref="I17:I18"/>
    <mergeCell ref="H30:H31"/>
    <mergeCell ref="I30:I31"/>
    <mergeCell ref="B39:C39"/>
    <mergeCell ref="J17:J18"/>
    <mergeCell ref="B23:C23"/>
    <mergeCell ref="B43:C43"/>
    <mergeCell ref="B42:D42"/>
    <mergeCell ref="B28:J28"/>
    <mergeCell ref="B25:C25"/>
    <mergeCell ref="B26:C26"/>
    <mergeCell ref="B24:C24"/>
    <mergeCell ref="G17:G18"/>
    <mergeCell ref="G30:G31"/>
    <mergeCell ref="B14:C14"/>
    <mergeCell ref="B17:C18"/>
    <mergeCell ref="D17:D18"/>
    <mergeCell ref="I3:J3"/>
    <mergeCell ref="H5:H6"/>
    <mergeCell ref="I5:I6"/>
    <mergeCell ref="J5:J6"/>
    <mergeCell ref="H17:H18"/>
    <mergeCell ref="E17:E18"/>
    <mergeCell ref="F17:F18"/>
    <mergeCell ref="C1:J1"/>
    <mergeCell ref="B11:C11"/>
    <mergeCell ref="B12:C12"/>
    <mergeCell ref="B13:C13"/>
    <mergeCell ref="G5:G6"/>
    <mergeCell ref="B5:C6"/>
    <mergeCell ref="D5:D6"/>
    <mergeCell ref="E5:E6"/>
    <mergeCell ref="F5:F6"/>
    <mergeCell ref="J30:J31"/>
    <mergeCell ref="F30:F31"/>
    <mergeCell ref="B38:C38"/>
    <mergeCell ref="B36:C36"/>
    <mergeCell ref="B37:C37"/>
    <mergeCell ref="B30:C31"/>
    <mergeCell ref="D30:D31"/>
    <mergeCell ref="E30:E31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workbookViewId="0" topLeftCell="A1">
      <selection activeCell="J30" sqref="J30:J31"/>
    </sheetView>
  </sheetViews>
  <sheetFormatPr defaultColWidth="9.00390625" defaultRowHeight="13.5"/>
  <cols>
    <col min="1" max="1" width="1.75390625" style="1" customWidth="1"/>
    <col min="2" max="2" width="10.00390625" style="1" customWidth="1"/>
    <col min="3" max="3" width="17.50390625" style="1" customWidth="1"/>
    <col min="4" max="4" width="16.625" style="13" customWidth="1"/>
    <col min="5" max="5" width="14.625" style="13" customWidth="1"/>
    <col min="6" max="10" width="23.75390625" style="13" customWidth="1"/>
    <col min="11" max="11" width="9.00390625" style="1" customWidth="1"/>
    <col min="12" max="12" width="15.125" style="1" bestFit="1" customWidth="1"/>
    <col min="13" max="13" width="13.00390625" style="1" bestFit="1" customWidth="1"/>
    <col min="14" max="14" width="8.875" style="1" bestFit="1" customWidth="1"/>
    <col min="15" max="16384" width="9.00390625" style="1" customWidth="1"/>
  </cols>
  <sheetData>
    <row r="1" spans="3:10" ht="21.75" customHeight="1">
      <c r="C1" s="68" t="s">
        <v>43</v>
      </c>
      <c r="D1" s="68"/>
      <c r="E1" s="68"/>
      <c r="F1" s="68"/>
      <c r="G1" s="69"/>
      <c r="H1" s="69"/>
      <c r="I1" s="69"/>
      <c r="J1" s="69"/>
    </row>
    <row r="2" spans="3:10" ht="9.75" customHeight="1">
      <c r="C2" s="9"/>
      <c r="D2" s="9"/>
      <c r="E2" s="9"/>
      <c r="F2" s="9"/>
      <c r="G2" s="10"/>
      <c r="H2" s="10"/>
      <c r="I2" s="10"/>
      <c r="J2" s="10"/>
    </row>
    <row r="3" spans="2:10" ht="18.75">
      <c r="B3" s="2"/>
      <c r="C3" s="19"/>
      <c r="D3" s="19"/>
      <c r="E3" s="19"/>
      <c r="F3" s="19"/>
      <c r="G3" s="20"/>
      <c r="H3" s="20"/>
      <c r="I3" s="88" t="s">
        <v>25</v>
      </c>
      <c r="J3" s="88"/>
    </row>
    <row r="4" spans="2:10" ht="18.75" customHeight="1">
      <c r="B4" s="5"/>
      <c r="C4" s="5" t="s">
        <v>0</v>
      </c>
      <c r="D4" s="14"/>
      <c r="E4" s="14"/>
      <c r="F4" s="14"/>
      <c r="G4" s="14"/>
      <c r="H4" s="14"/>
      <c r="I4" s="14"/>
      <c r="J4" s="14"/>
    </row>
    <row r="5" spans="1:10" ht="18.75" customHeight="1">
      <c r="A5" s="12"/>
      <c r="B5" s="73" t="s">
        <v>1</v>
      </c>
      <c r="C5" s="74"/>
      <c r="D5" s="66" t="s">
        <v>2</v>
      </c>
      <c r="E5" s="66" t="s">
        <v>3</v>
      </c>
      <c r="F5" s="77" t="s">
        <v>4</v>
      </c>
      <c r="G5" s="66" t="s">
        <v>5</v>
      </c>
      <c r="H5" s="66" t="s">
        <v>6</v>
      </c>
      <c r="I5" s="66" t="s">
        <v>7</v>
      </c>
      <c r="J5" s="66" t="s">
        <v>27</v>
      </c>
    </row>
    <row r="6" spans="1:10" ht="18.75" customHeight="1">
      <c r="A6" s="12"/>
      <c r="B6" s="75"/>
      <c r="C6" s="76"/>
      <c r="D6" s="67"/>
      <c r="E6" s="67"/>
      <c r="F6" s="78"/>
      <c r="G6" s="67"/>
      <c r="H6" s="67"/>
      <c r="I6" s="67"/>
      <c r="J6" s="67"/>
    </row>
    <row r="7" spans="1:10" ht="18.75" customHeight="1">
      <c r="A7" s="12"/>
      <c r="B7" s="44" t="s">
        <v>8</v>
      </c>
      <c r="C7" s="45" t="s">
        <v>9</v>
      </c>
      <c r="D7" s="49">
        <v>5324</v>
      </c>
      <c r="E7" s="49">
        <v>102406</v>
      </c>
      <c r="F7" s="51">
        <v>2370774220</v>
      </c>
      <c r="G7" s="41">
        <f>SUM(F7/D7)</f>
        <v>445299.4402704733</v>
      </c>
      <c r="H7" s="41">
        <f>SUM(F7/E7)</f>
        <v>23150.735503779077</v>
      </c>
      <c r="I7" s="41">
        <f>F7/D43</f>
        <v>12106.65812157856</v>
      </c>
      <c r="J7" s="42">
        <f>D7/D43</f>
        <v>0.027187678731922543</v>
      </c>
    </row>
    <row r="8" spans="1:10" ht="18.75" customHeight="1">
      <c r="A8" s="12"/>
      <c r="B8" s="46"/>
      <c r="C8" s="45" t="s">
        <v>10</v>
      </c>
      <c r="D8" s="49">
        <v>150153</v>
      </c>
      <c r="E8" s="49">
        <v>276568</v>
      </c>
      <c r="F8" s="51">
        <v>2161546090</v>
      </c>
      <c r="G8" s="41">
        <f>SUM(F8/D8)</f>
        <v>14395.623730461595</v>
      </c>
      <c r="H8" s="41">
        <f>SUM(F8/E8)</f>
        <v>7815.604444476585</v>
      </c>
      <c r="I8" s="41">
        <f>F8/D43</f>
        <v>11038.208238009642</v>
      </c>
      <c r="J8" s="42">
        <f>D8/D43</f>
        <v>0.7667752675872211</v>
      </c>
    </row>
    <row r="9" spans="1:10" ht="18.75" customHeight="1">
      <c r="A9" s="12"/>
      <c r="B9" s="47" t="s">
        <v>11</v>
      </c>
      <c r="C9" s="45" t="s">
        <v>12</v>
      </c>
      <c r="D9" s="49">
        <f>SUM(D7:D8)</f>
        <v>155477</v>
      </c>
      <c r="E9" s="49">
        <f>SUM(E7:E8)</f>
        <v>378974</v>
      </c>
      <c r="F9" s="49">
        <f>SUM(F7:F8)</f>
        <v>4532320310</v>
      </c>
      <c r="G9" s="41"/>
      <c r="H9" s="41"/>
      <c r="I9" s="41"/>
      <c r="J9" s="42"/>
    </row>
    <row r="10" spans="1:12" ht="18.75" customHeight="1">
      <c r="A10" s="21"/>
      <c r="B10" s="47" t="s">
        <v>24</v>
      </c>
      <c r="C10" s="45" t="s">
        <v>12</v>
      </c>
      <c r="D10" s="49">
        <v>28637</v>
      </c>
      <c r="E10" s="49">
        <v>65603</v>
      </c>
      <c r="F10" s="49">
        <v>438864690</v>
      </c>
      <c r="G10" s="41">
        <f>SUM(F10/D10)</f>
        <v>15325.093061424031</v>
      </c>
      <c r="H10" s="41">
        <f>SUM(F10/E10)</f>
        <v>6689.704586680487</v>
      </c>
      <c r="I10" s="41">
        <f>F10/D43</f>
        <v>2241.1179937086363</v>
      </c>
      <c r="J10" s="42">
        <f>D10/D43</f>
        <v>0.1462384590244301</v>
      </c>
      <c r="L10" s="32"/>
    </row>
    <row r="11" spans="1:10" ht="18.75" customHeight="1">
      <c r="A11" s="12"/>
      <c r="B11" s="81" t="s">
        <v>13</v>
      </c>
      <c r="C11" s="82"/>
      <c r="D11" s="49">
        <f>SUM(D9+D10)</f>
        <v>184114</v>
      </c>
      <c r="E11" s="49">
        <f>SUM(E9+E10)</f>
        <v>444577</v>
      </c>
      <c r="F11" s="49">
        <f>SUM(F9+F10)</f>
        <v>4971185000</v>
      </c>
      <c r="G11" s="41"/>
      <c r="H11" s="41"/>
      <c r="I11" s="41"/>
      <c r="J11" s="42"/>
    </row>
    <row r="12" spans="1:12" ht="18.75" customHeight="1">
      <c r="A12" s="12"/>
      <c r="B12" s="79" t="s">
        <v>14</v>
      </c>
      <c r="C12" s="80"/>
      <c r="D12" s="49">
        <v>60314</v>
      </c>
      <c r="E12" s="49">
        <v>82988</v>
      </c>
      <c r="F12" s="49">
        <v>722874260</v>
      </c>
      <c r="G12" s="41">
        <f>SUM(F12/D12)</f>
        <v>11985.181881486886</v>
      </c>
      <c r="H12" s="41">
        <f>SUM(F12/E12)</f>
        <v>8710.587795825903</v>
      </c>
      <c r="I12" s="41">
        <f>F12/D43</f>
        <v>3691.4487498978674</v>
      </c>
      <c r="J12" s="42">
        <f>D12/D43</f>
        <v>0.30800106217828255</v>
      </c>
      <c r="L12" s="33"/>
    </row>
    <row r="13" spans="1:12" ht="18.75" customHeight="1">
      <c r="A13" s="12"/>
      <c r="B13" s="81" t="s">
        <v>15</v>
      </c>
      <c r="C13" s="82"/>
      <c r="D13" s="49">
        <v>223</v>
      </c>
      <c r="E13" s="49">
        <v>1660</v>
      </c>
      <c r="F13" s="49">
        <v>16619075</v>
      </c>
      <c r="G13" s="41">
        <f>SUM(F13/D13)</f>
        <v>74525</v>
      </c>
      <c r="H13" s="41">
        <f>SUM(F13/E13)</f>
        <v>10011.490963855422</v>
      </c>
      <c r="I13" s="41">
        <f>F13/D43</f>
        <v>84.86740644660512</v>
      </c>
      <c r="J13" s="42">
        <f>D13/D43</f>
        <v>0.0011387776779148624</v>
      </c>
      <c r="L13" s="33"/>
    </row>
    <row r="14" spans="1:12" ht="18.75" customHeight="1">
      <c r="A14" s="12"/>
      <c r="B14" s="81" t="s">
        <v>16</v>
      </c>
      <c r="C14" s="82"/>
      <c r="D14" s="49">
        <f>SUM(D11+D12+D13)</f>
        <v>244651</v>
      </c>
      <c r="E14" s="49">
        <f>E11+E12+E13</f>
        <v>529225</v>
      </c>
      <c r="F14" s="49">
        <f>F11+F12+F13</f>
        <v>5710678335</v>
      </c>
      <c r="G14" s="41">
        <f>SUM(F14/D14)</f>
        <v>23342.14180608295</v>
      </c>
      <c r="H14" s="41">
        <f>SUM(F14/E14)</f>
        <v>10790.643554253862</v>
      </c>
      <c r="I14" s="41">
        <f>F14/D43</f>
        <v>29162.30050964131</v>
      </c>
      <c r="J14" s="42">
        <f>D14/D43</f>
        <v>1.2493412451997712</v>
      </c>
      <c r="L14" s="33"/>
    </row>
    <row r="15" spans="1:10" ht="18.75" customHeight="1">
      <c r="A15" s="12"/>
      <c r="B15" s="34"/>
      <c r="C15" s="34"/>
      <c r="D15" s="6"/>
      <c r="E15" s="6"/>
      <c r="F15" s="6"/>
      <c r="G15" s="6"/>
      <c r="H15" s="6"/>
      <c r="I15" s="6"/>
      <c r="J15" s="6"/>
    </row>
    <row r="16" spans="2:10" ht="18.75" customHeight="1">
      <c r="B16" s="5"/>
      <c r="C16" s="5" t="s">
        <v>17</v>
      </c>
      <c r="D16" s="14"/>
      <c r="E16" s="14"/>
      <c r="F16" s="14"/>
      <c r="G16" s="14"/>
      <c r="H16" s="14"/>
      <c r="I16" s="14"/>
      <c r="J16" s="14"/>
    </row>
    <row r="17" spans="1:10" ht="18.75" customHeight="1">
      <c r="A17" s="12"/>
      <c r="B17" s="73" t="s">
        <v>1</v>
      </c>
      <c r="C17" s="74"/>
      <c r="D17" s="66" t="s">
        <v>2</v>
      </c>
      <c r="E17" s="66" t="s">
        <v>3</v>
      </c>
      <c r="F17" s="77" t="s">
        <v>4</v>
      </c>
      <c r="G17" s="66" t="s">
        <v>5</v>
      </c>
      <c r="H17" s="66" t="s">
        <v>6</v>
      </c>
      <c r="I17" s="66" t="s">
        <v>7</v>
      </c>
      <c r="J17" s="66" t="s">
        <v>27</v>
      </c>
    </row>
    <row r="18" spans="1:10" ht="18.75" customHeight="1">
      <c r="A18" s="12"/>
      <c r="B18" s="75"/>
      <c r="C18" s="76"/>
      <c r="D18" s="67"/>
      <c r="E18" s="67"/>
      <c r="F18" s="78"/>
      <c r="G18" s="67"/>
      <c r="H18" s="67"/>
      <c r="I18" s="67"/>
      <c r="J18" s="67"/>
    </row>
    <row r="19" spans="1:10" ht="18.75" customHeight="1">
      <c r="A19" s="12"/>
      <c r="B19" s="44" t="s">
        <v>8</v>
      </c>
      <c r="C19" s="45" t="s">
        <v>9</v>
      </c>
      <c r="D19" s="49">
        <v>282</v>
      </c>
      <c r="E19" s="49">
        <v>4719</v>
      </c>
      <c r="F19" s="51">
        <v>142618920</v>
      </c>
      <c r="G19" s="41">
        <f>SUM(F19/D19)</f>
        <v>505740.8510638298</v>
      </c>
      <c r="H19" s="41">
        <f>SUM(F19/E19)</f>
        <v>30222.27590591227</v>
      </c>
      <c r="I19" s="41">
        <f>F19/D44</f>
        <v>11215.70619691727</v>
      </c>
      <c r="J19" s="54">
        <f>D19/D44</f>
        <v>0.0221767851525637</v>
      </c>
    </row>
    <row r="20" spans="1:10" ht="18.75" customHeight="1">
      <c r="A20" s="12"/>
      <c r="B20" s="46"/>
      <c r="C20" s="45" t="s">
        <v>10</v>
      </c>
      <c r="D20" s="49">
        <v>10885</v>
      </c>
      <c r="E20" s="49">
        <v>19456</v>
      </c>
      <c r="F20" s="51">
        <v>182897820</v>
      </c>
      <c r="G20" s="41">
        <f>SUM(F20/D20)</f>
        <v>16802.73954983923</v>
      </c>
      <c r="H20" s="41">
        <f>SUM(F20/E20)</f>
        <v>9400.586965460527</v>
      </c>
      <c r="I20" s="41">
        <f>F20/D44</f>
        <v>14383.282478766907</v>
      </c>
      <c r="J20" s="54">
        <f>D20/D44</f>
        <v>0.8560081786725385</v>
      </c>
    </row>
    <row r="21" spans="1:10" ht="18.75" customHeight="1">
      <c r="A21" s="12"/>
      <c r="B21" s="47" t="s">
        <v>11</v>
      </c>
      <c r="C21" s="45" t="s">
        <v>12</v>
      </c>
      <c r="D21" s="49">
        <f>SUM(D19:D20)</f>
        <v>11167</v>
      </c>
      <c r="E21" s="49">
        <f>SUM(E19:E20)</f>
        <v>24175</v>
      </c>
      <c r="F21" s="49">
        <f>SUM(F19:F20)</f>
        <v>325516740</v>
      </c>
      <c r="G21" s="41"/>
      <c r="H21" s="41"/>
      <c r="I21" s="41"/>
      <c r="J21" s="54"/>
    </row>
    <row r="22" spans="1:10" ht="18.75" customHeight="1">
      <c r="A22" s="21"/>
      <c r="B22" s="47" t="s">
        <v>24</v>
      </c>
      <c r="C22" s="45" t="s">
        <v>12</v>
      </c>
      <c r="D22" s="49">
        <v>2178</v>
      </c>
      <c r="E22" s="49">
        <v>5072</v>
      </c>
      <c r="F22" s="49">
        <v>32200500</v>
      </c>
      <c r="G22" s="41">
        <f>SUM(F22/D22)</f>
        <v>14784.43526170799</v>
      </c>
      <c r="H22" s="41">
        <f>SUM(F22/E22)</f>
        <v>6348.6790220820185</v>
      </c>
      <c r="I22" s="41">
        <f>F22/D44</f>
        <v>2532.282164202579</v>
      </c>
      <c r="J22" s="54">
        <f>D22/D44</f>
        <v>0.17128027681660898</v>
      </c>
    </row>
    <row r="23" spans="1:10" ht="18.75" customHeight="1">
      <c r="A23" s="12"/>
      <c r="B23" s="81" t="s">
        <v>13</v>
      </c>
      <c r="C23" s="82"/>
      <c r="D23" s="49">
        <f>SUM(D21+D22)</f>
        <v>13345</v>
      </c>
      <c r="E23" s="49">
        <f>SUM(E21+E22)</f>
        <v>29247</v>
      </c>
      <c r="F23" s="49">
        <f>SUM(F21+F22)</f>
        <v>357717240</v>
      </c>
      <c r="G23" s="41"/>
      <c r="H23" s="41"/>
      <c r="I23" s="41"/>
      <c r="J23" s="54"/>
    </row>
    <row r="24" spans="1:10" ht="18.75" customHeight="1">
      <c r="A24" s="12"/>
      <c r="B24" s="79" t="s">
        <v>14</v>
      </c>
      <c r="C24" s="80"/>
      <c r="D24" s="49">
        <v>4328</v>
      </c>
      <c r="E24" s="49">
        <v>5700</v>
      </c>
      <c r="F24" s="49">
        <v>58747750</v>
      </c>
      <c r="G24" s="41">
        <f>SUM(F24/D24)</f>
        <v>13573.879390018485</v>
      </c>
      <c r="H24" s="41">
        <f>SUM(F24/E24)</f>
        <v>10306.622807017544</v>
      </c>
      <c r="I24" s="41">
        <f>F24/D44</f>
        <v>4619.986631016042</v>
      </c>
      <c r="J24" s="54">
        <f>D24/D44</f>
        <v>0.3403586033343819</v>
      </c>
    </row>
    <row r="25" spans="1:10" ht="18.75" customHeight="1">
      <c r="A25" s="12"/>
      <c r="B25" s="81" t="s">
        <v>15</v>
      </c>
      <c r="C25" s="82"/>
      <c r="D25" s="49">
        <v>11</v>
      </c>
      <c r="E25" s="49">
        <v>83</v>
      </c>
      <c r="F25" s="49">
        <v>911000</v>
      </c>
      <c r="G25" s="41">
        <f>SUM(F25/D25)</f>
        <v>82818.18181818182</v>
      </c>
      <c r="H25" s="41">
        <f>SUM(F25/E25)</f>
        <v>10975.903614457831</v>
      </c>
      <c r="I25" s="41">
        <f>F25/D44</f>
        <v>71.64202579427493</v>
      </c>
      <c r="J25" s="54">
        <f>D25/D44</f>
        <v>0.0008650519031141869</v>
      </c>
    </row>
    <row r="26" spans="1:10" ht="18.75" customHeight="1">
      <c r="A26" s="12"/>
      <c r="B26" s="81" t="s">
        <v>16</v>
      </c>
      <c r="C26" s="82"/>
      <c r="D26" s="49">
        <f>SUM(D23+D24+D25)</f>
        <v>17684</v>
      </c>
      <c r="E26" s="49">
        <f>E23+E24+E25</f>
        <v>35030</v>
      </c>
      <c r="F26" s="49">
        <f>F23+F24+F25</f>
        <v>417375990</v>
      </c>
      <c r="G26" s="41">
        <f>SUM(F26/D26)</f>
        <v>23601.899457136395</v>
      </c>
      <c r="H26" s="41">
        <f>SUM(F26/E26)</f>
        <v>11914.815586640023</v>
      </c>
      <c r="I26" s="41">
        <f>F26/D44</f>
        <v>32822.89949669707</v>
      </c>
      <c r="J26" s="54">
        <f>D26/D44</f>
        <v>1.3906888958792072</v>
      </c>
    </row>
    <row r="27" spans="1:10" ht="18.75" customHeight="1">
      <c r="A27" s="12"/>
      <c r="B27" s="34"/>
      <c r="C27" s="34"/>
      <c r="D27" s="6"/>
      <c r="E27" s="6"/>
      <c r="F27" s="6"/>
      <c r="G27" s="6"/>
      <c r="H27" s="6"/>
      <c r="I27" s="6"/>
      <c r="J27" s="6"/>
    </row>
    <row r="28" spans="2:11" ht="21.75" customHeight="1">
      <c r="B28" s="83" t="s">
        <v>38</v>
      </c>
      <c r="C28" s="84"/>
      <c r="D28" s="84"/>
      <c r="E28" s="84"/>
      <c r="F28" s="84"/>
      <c r="G28" s="84"/>
      <c r="H28" s="84"/>
      <c r="I28" s="84"/>
      <c r="J28" s="85"/>
      <c r="K28" s="1" t="s">
        <v>31</v>
      </c>
    </row>
    <row r="29" spans="2:10" s="12" customFormat="1" ht="18.75" customHeight="1">
      <c r="B29" s="24"/>
      <c r="C29" s="25"/>
      <c r="D29" s="25"/>
      <c r="E29" s="25"/>
      <c r="F29" s="25"/>
      <c r="G29" s="25"/>
      <c r="H29" s="25"/>
      <c r="I29" s="25"/>
      <c r="J29" s="26"/>
    </row>
    <row r="30" spans="1:10" ht="18.75" customHeight="1">
      <c r="A30" s="12"/>
      <c r="B30" s="73" t="s">
        <v>1</v>
      </c>
      <c r="C30" s="74"/>
      <c r="D30" s="66" t="s">
        <v>2</v>
      </c>
      <c r="E30" s="66" t="s">
        <v>3</v>
      </c>
      <c r="F30" s="77" t="s">
        <v>4</v>
      </c>
      <c r="G30" s="66" t="s">
        <v>5</v>
      </c>
      <c r="H30" s="66" t="s">
        <v>6</v>
      </c>
      <c r="I30" s="66" t="s">
        <v>7</v>
      </c>
      <c r="J30" s="66" t="s">
        <v>27</v>
      </c>
    </row>
    <row r="31" spans="1:12" ht="18.75" customHeight="1">
      <c r="A31" s="12"/>
      <c r="B31" s="75"/>
      <c r="C31" s="76"/>
      <c r="D31" s="67"/>
      <c r="E31" s="67"/>
      <c r="F31" s="78"/>
      <c r="G31" s="67"/>
      <c r="H31" s="67"/>
      <c r="I31" s="67"/>
      <c r="J31" s="67"/>
      <c r="L31" s="35"/>
    </row>
    <row r="32" spans="1:14" ht="18.75" customHeight="1">
      <c r="A32" s="12"/>
      <c r="B32" s="61" t="s">
        <v>8</v>
      </c>
      <c r="C32" s="62" t="s">
        <v>9</v>
      </c>
      <c r="D32" s="49">
        <v>9440</v>
      </c>
      <c r="E32" s="49">
        <v>186436</v>
      </c>
      <c r="F32" s="51">
        <v>4230776710</v>
      </c>
      <c r="G32" s="41">
        <f>F32/D32</f>
        <v>448175.49894067796</v>
      </c>
      <c r="H32" s="41">
        <f>SUM(F32/E32)</f>
        <v>22692.917194104142</v>
      </c>
      <c r="I32" s="41">
        <f>F32/D45</f>
        <v>37148.247065124815</v>
      </c>
      <c r="J32" s="42">
        <f>D32/D45</f>
        <v>0.08288772401197657</v>
      </c>
      <c r="N32" s="36"/>
    </row>
    <row r="33" spans="1:15" ht="18.75" customHeight="1">
      <c r="A33" s="12"/>
      <c r="B33" s="63"/>
      <c r="C33" s="62" t="s">
        <v>10</v>
      </c>
      <c r="D33" s="49">
        <v>146916</v>
      </c>
      <c r="E33" s="49">
        <v>350843</v>
      </c>
      <c r="F33" s="51">
        <v>2911632970</v>
      </c>
      <c r="G33" s="41">
        <f>SUM(F33/D33)</f>
        <v>19818.351779248005</v>
      </c>
      <c r="H33" s="41">
        <f>SUM(F33/E33)</f>
        <v>8298.96269841496</v>
      </c>
      <c r="I33" s="41">
        <f>F33/D45</f>
        <v>25565.532843382593</v>
      </c>
      <c r="J33" s="42">
        <f>D33/D45</f>
        <v>1.2899928878118168</v>
      </c>
      <c r="N33" s="36"/>
      <c r="O33" s="1" t="s">
        <v>33</v>
      </c>
    </row>
    <row r="34" spans="1:15" ht="18.75" customHeight="1">
      <c r="A34" s="12"/>
      <c r="B34" s="64" t="s">
        <v>11</v>
      </c>
      <c r="C34" s="62" t="s">
        <v>12</v>
      </c>
      <c r="D34" s="49">
        <f>SUM(D32:D33)</f>
        <v>156356</v>
      </c>
      <c r="E34" s="49">
        <f>SUM(E32:E33)</f>
        <v>537279</v>
      </c>
      <c r="F34" s="49">
        <f>SUM(F32:F33)</f>
        <v>7142409680</v>
      </c>
      <c r="G34" s="41"/>
      <c r="H34" s="41"/>
      <c r="I34" s="41"/>
      <c r="J34" s="42"/>
      <c r="L34" s="35"/>
      <c r="N34" s="36"/>
      <c r="O34" s="1" t="s">
        <v>33</v>
      </c>
    </row>
    <row r="35" spans="1:10" ht="18.75" customHeight="1">
      <c r="A35" s="21"/>
      <c r="B35" s="64" t="s">
        <v>24</v>
      </c>
      <c r="C35" s="62" t="s">
        <v>12</v>
      </c>
      <c r="D35" s="49">
        <v>14345</v>
      </c>
      <c r="E35" s="49">
        <v>33908</v>
      </c>
      <c r="F35" s="49">
        <v>258339560</v>
      </c>
      <c r="G35" s="41">
        <f>SUM(F35/D35)</f>
        <v>18009.03171836877</v>
      </c>
      <c r="H35" s="41">
        <f>SUM(F35/E35)</f>
        <v>7618.838032322756</v>
      </c>
      <c r="I35" s="41">
        <f>F35/D45</f>
        <v>2268.345143077909</v>
      </c>
      <c r="J35" s="42">
        <f>D35/D45</f>
        <v>0.12595597467709788</v>
      </c>
    </row>
    <row r="36" spans="1:10" ht="18.75" customHeight="1">
      <c r="A36" s="12"/>
      <c r="B36" s="89" t="s">
        <v>13</v>
      </c>
      <c r="C36" s="90"/>
      <c r="D36" s="49">
        <f>D34+D35</f>
        <v>170701</v>
      </c>
      <c r="E36" s="49">
        <f>SUM(E34+E35)</f>
        <v>571187</v>
      </c>
      <c r="F36" s="49">
        <f>SUM(F34+F35)</f>
        <v>7400749240</v>
      </c>
      <c r="G36" s="41"/>
      <c r="H36" s="41"/>
      <c r="I36" s="41"/>
      <c r="J36" s="42"/>
    </row>
    <row r="37" spans="1:10" ht="18.75" customHeight="1">
      <c r="A37" s="12"/>
      <c r="B37" s="91" t="s">
        <v>14</v>
      </c>
      <c r="C37" s="92"/>
      <c r="D37" s="49">
        <v>59832</v>
      </c>
      <c r="E37" s="49">
        <v>94277</v>
      </c>
      <c r="F37" s="49">
        <v>999768760</v>
      </c>
      <c r="G37" s="41">
        <f>SUM(F37/D37)</f>
        <v>16709.59954539377</v>
      </c>
      <c r="H37" s="41">
        <f>SUM(F37/E37)</f>
        <v>10604.58818163497</v>
      </c>
      <c r="I37" s="41">
        <f>F37/D45</f>
        <v>8778.448840537716</v>
      </c>
      <c r="J37" s="42">
        <f>D37/D45</f>
        <v>0.5253536338013329</v>
      </c>
    </row>
    <row r="38" spans="1:10" ht="18.75" customHeight="1">
      <c r="A38" s="12"/>
      <c r="B38" s="89" t="s">
        <v>15</v>
      </c>
      <c r="C38" s="90"/>
      <c r="D38" s="49">
        <v>343</v>
      </c>
      <c r="E38" s="49">
        <v>3229</v>
      </c>
      <c r="F38" s="49">
        <v>32247740</v>
      </c>
      <c r="G38" s="41">
        <f>SUM(F38/D38)</f>
        <v>94016.73469387754</v>
      </c>
      <c r="H38" s="41">
        <f>SUM(F38/E38)</f>
        <v>9986.912356766801</v>
      </c>
      <c r="I38" s="41">
        <f>F38/D45</f>
        <v>283.150611560379</v>
      </c>
      <c r="J38" s="42">
        <f>D38/D45</f>
        <v>0.003011704378824996</v>
      </c>
    </row>
    <row r="39" spans="1:12" ht="18.75" customHeight="1">
      <c r="A39" s="12"/>
      <c r="B39" s="89" t="s">
        <v>16</v>
      </c>
      <c r="C39" s="90"/>
      <c r="D39" s="49">
        <f>SUM(D36+D37+D38)</f>
        <v>230876</v>
      </c>
      <c r="E39" s="49">
        <f>SUM(E36+E37+E38)</f>
        <v>668693</v>
      </c>
      <c r="F39" s="49">
        <f>F36+F37+F38</f>
        <v>8432765740</v>
      </c>
      <c r="G39" s="41">
        <f>SUM(F39/D39)</f>
        <v>36525.08593357473</v>
      </c>
      <c r="H39" s="41">
        <f>SUM(F39/E39)</f>
        <v>12610.818028602063</v>
      </c>
      <c r="I39" s="41">
        <f>F39/D45</f>
        <v>74043.7245036834</v>
      </c>
      <c r="J39" s="42">
        <f>D39/D45</f>
        <v>2.027201924681049</v>
      </c>
      <c r="L39" s="32"/>
    </row>
    <row r="40" spans="1:12" ht="18.75" customHeight="1">
      <c r="A40" s="12"/>
      <c r="B40" s="65"/>
      <c r="C40" s="65"/>
      <c r="D40" s="56"/>
      <c r="E40" s="56"/>
      <c r="F40" s="56"/>
      <c r="G40" s="56"/>
      <c r="H40" s="56"/>
      <c r="I40" s="56"/>
      <c r="J40" s="56"/>
      <c r="L40" s="32"/>
    </row>
    <row r="41" spans="2:12" ht="14.25" customHeight="1">
      <c r="B41" s="5" t="s">
        <v>26</v>
      </c>
      <c r="C41" s="5"/>
      <c r="D41" s="5"/>
      <c r="E41" s="14"/>
      <c r="F41" s="14"/>
      <c r="G41" s="14"/>
      <c r="H41" s="14"/>
      <c r="I41" s="14"/>
      <c r="J41" s="14"/>
      <c r="L41" s="37"/>
    </row>
    <row r="42" spans="2:10" ht="14.25" customHeight="1">
      <c r="B42" s="87" t="s">
        <v>39</v>
      </c>
      <c r="C42" s="87"/>
      <c r="D42" s="87"/>
      <c r="E42" s="7"/>
      <c r="F42" s="7"/>
      <c r="G42" s="7"/>
      <c r="H42" s="7"/>
      <c r="I42" s="7"/>
      <c r="J42" s="7"/>
    </row>
    <row r="43" spans="2:10" ht="20.25" customHeight="1">
      <c r="B43" s="86" t="s">
        <v>18</v>
      </c>
      <c r="C43" s="86"/>
      <c r="D43" s="15">
        <v>195824</v>
      </c>
      <c r="E43" s="7"/>
      <c r="F43" s="7"/>
      <c r="G43" s="7"/>
      <c r="H43" s="7"/>
      <c r="I43" s="7"/>
      <c r="J43" s="7"/>
    </row>
    <row r="44" spans="2:10" ht="20.25" customHeight="1">
      <c r="B44" s="86" t="s">
        <v>19</v>
      </c>
      <c r="C44" s="86"/>
      <c r="D44" s="15">
        <v>12716</v>
      </c>
      <c r="E44" s="7"/>
      <c r="F44" s="7"/>
      <c r="G44" s="7"/>
      <c r="H44" s="7"/>
      <c r="I44" s="7"/>
      <c r="J44" s="7"/>
    </row>
    <row r="45" spans="2:10" ht="20.25" customHeight="1">
      <c r="B45" s="17" t="s">
        <v>30</v>
      </c>
      <c r="C45" s="18"/>
      <c r="D45" s="15">
        <v>113889</v>
      </c>
      <c r="E45" s="7"/>
      <c r="F45" s="7"/>
      <c r="G45" s="7"/>
      <c r="H45" s="7"/>
      <c r="I45" s="7"/>
      <c r="J45" s="7"/>
    </row>
    <row r="46" spans="2:4" ht="20.25" customHeight="1">
      <c r="B46" s="86" t="s">
        <v>20</v>
      </c>
      <c r="C46" s="86"/>
      <c r="D46" s="16">
        <f>SUM(D43:D45)</f>
        <v>322429</v>
      </c>
    </row>
    <row r="47" spans="2:4" ht="13.5">
      <c r="B47" s="11"/>
      <c r="C47" s="11"/>
      <c r="D47" s="38"/>
    </row>
  </sheetData>
  <mergeCells count="43">
    <mergeCell ref="I30:I31"/>
    <mergeCell ref="B46:C46"/>
    <mergeCell ref="B42:D42"/>
    <mergeCell ref="B43:C43"/>
    <mergeCell ref="B44:C44"/>
    <mergeCell ref="H30:H31"/>
    <mergeCell ref="G17:G18"/>
    <mergeCell ref="B24:C24"/>
    <mergeCell ref="J30:J31"/>
    <mergeCell ref="B39:C39"/>
    <mergeCell ref="B36:C36"/>
    <mergeCell ref="B37:C37"/>
    <mergeCell ref="B38:C38"/>
    <mergeCell ref="D30:D31"/>
    <mergeCell ref="E30:E31"/>
    <mergeCell ref="F30:F31"/>
    <mergeCell ref="F17:F18"/>
    <mergeCell ref="B25:C25"/>
    <mergeCell ref="B26:C26"/>
    <mergeCell ref="B30:C31"/>
    <mergeCell ref="B17:C18"/>
    <mergeCell ref="D17:D18"/>
    <mergeCell ref="B23:C23"/>
    <mergeCell ref="E17:E18"/>
    <mergeCell ref="B28:J28"/>
    <mergeCell ref="G30:G31"/>
    <mergeCell ref="I17:I18"/>
    <mergeCell ref="H5:H6"/>
    <mergeCell ref="I5:I6"/>
    <mergeCell ref="J5:J6"/>
    <mergeCell ref="J17:J18"/>
    <mergeCell ref="H17:H18"/>
    <mergeCell ref="B14:C14"/>
    <mergeCell ref="B11:C11"/>
    <mergeCell ref="B12:C12"/>
    <mergeCell ref="B13:C13"/>
    <mergeCell ref="C1:J1"/>
    <mergeCell ref="I3:J3"/>
    <mergeCell ref="G5:G6"/>
    <mergeCell ref="B5:C6"/>
    <mergeCell ref="D5:D6"/>
    <mergeCell ref="E5:E6"/>
    <mergeCell ref="F5:F6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nishida</cp:lastModifiedBy>
  <cp:lastPrinted>2009-08-20T23:40:27Z</cp:lastPrinted>
  <dcterms:created xsi:type="dcterms:W3CDTF">2004-03-31T04:17:09Z</dcterms:created>
  <dcterms:modified xsi:type="dcterms:W3CDTF">2010-08-25T01:00:17Z</dcterms:modified>
  <cp:category/>
  <cp:version/>
  <cp:contentType/>
  <cp:contentStatus/>
</cp:coreProperties>
</file>