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22年6月審査分（5月診療分）" sheetId="1" r:id="rId1"/>
    <sheet name="22年7月審査分（6月診療分）" sheetId="2" r:id="rId2"/>
    <sheet name="22年8月審査分（7月診療分）" sheetId="3" r:id="rId3"/>
  </sheets>
  <definedNames/>
  <calcPr fullCalcOnLoad="1"/>
</workbook>
</file>

<file path=xl/sharedStrings.xml><?xml version="1.0" encoding="utf-8"?>
<sst xmlns="http://schemas.openxmlformats.org/spreadsheetml/2006/main" count="208" uniqueCount="44">
  <si>
    <t>【一般】</t>
  </si>
  <si>
    <t>区分</t>
  </si>
  <si>
    <t>件数</t>
  </si>
  <si>
    <t>日数</t>
  </si>
  <si>
    <t>医療費（費用額）</t>
  </si>
  <si>
    <t>1件当医療費</t>
  </si>
  <si>
    <t>1日当医療費</t>
  </si>
  <si>
    <t>1人当医療費</t>
  </si>
  <si>
    <t>医</t>
  </si>
  <si>
    <t>入　院</t>
  </si>
  <si>
    <t>入院外</t>
  </si>
  <si>
    <t>科</t>
  </si>
  <si>
    <t>小　計</t>
  </si>
  <si>
    <t>小　　計</t>
  </si>
  <si>
    <t>調剤報酬</t>
  </si>
  <si>
    <t>訪問看護</t>
  </si>
  <si>
    <t>合　　計</t>
  </si>
  <si>
    <t>【退職者】</t>
  </si>
  <si>
    <t>一般</t>
  </si>
  <si>
    <t>退職者</t>
  </si>
  <si>
    <t>総数　</t>
  </si>
  <si>
    <t>1件当医療費（円）</t>
  </si>
  <si>
    <t>1日当医療費（円）</t>
  </si>
  <si>
    <t>1人当医療費（円）</t>
  </si>
  <si>
    <t>歯　科</t>
  </si>
  <si>
    <t>県内保険者分（2国保組合含む）　　　　　　　　　　　　　　　　　　　　　　　　　　　　　　　　　　　　　　　　　　　　　　　　</t>
  </si>
  <si>
    <t>（参考）</t>
  </si>
  <si>
    <t>受診率（1カ月当）</t>
  </si>
  <si>
    <t>県内保険者分（2国保組合含む）　　　　　　　　　　　　　　　　　　　　　　　　　　　　　　　　　　　　　　　　　　　　　　　　　　</t>
  </si>
  <si>
    <t>県内保険者分（2国保組合含む）　　　　　　　　　　　　　　　　　　　　　　　　　　　　　　　　　　　　　　　　　　　　　　　</t>
  </si>
  <si>
    <t>後期高齢者</t>
  </si>
  <si>
    <t xml:space="preserve"> </t>
  </si>
  <si>
    <t>.</t>
  </si>
  <si>
    <t>)</t>
  </si>
  <si>
    <t>件数</t>
  </si>
  <si>
    <t>平成22年6月審査分  後期高齢者医療診療報酬決定状況</t>
  </si>
  <si>
    <t>平成22年6月審査分　国民健康保険診療報酬決定状況</t>
  </si>
  <si>
    <t>平成22年7月審査分　国民健康保険診療報酬決定状況</t>
  </si>
  <si>
    <t>平成22年7月審査分  後期高齢者医療診療報酬決定状況</t>
  </si>
  <si>
    <t>平成22年8月審査分　国民健康保険診療報酬決定状況</t>
  </si>
  <si>
    <t>平成22年8月審査分  後期高齢者医療診療報酬決定状況</t>
  </si>
  <si>
    <t>被保険者数　[平成22年4月30日現在]</t>
  </si>
  <si>
    <t>被保険者数　[平成22年5月31日現在]</t>
  </si>
  <si>
    <t>被保険者数　[平成22年6月30日現在]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</si>
</sst>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" xfId="17" applyFont="1" applyBorder="1" applyAlignment="1">
      <alignment horizontal="right"/>
    </xf>
    <xf numFmtId="38" fontId="6" fillId="0" borderId="1" xfId="17" applyNumberFormat="1" applyFont="1" applyBorder="1" applyAlignment="1">
      <alignment horizontal="right"/>
    </xf>
    <xf numFmtId="0" fontId="6" fillId="0" borderId="0" xfId="0" applyFont="1" applyAlignment="1">
      <alignment/>
    </xf>
    <xf numFmtId="1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6" fillId="0" borderId="1" xfId="17" applyFont="1" applyBorder="1" applyAlignment="1">
      <alignment/>
    </xf>
    <xf numFmtId="38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17" applyFon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8" fontId="6" fillId="0" borderId="4" xfId="17" applyNumberFormat="1" applyFont="1" applyBorder="1" applyAlignment="1">
      <alignment horizontal="right"/>
    </xf>
    <xf numFmtId="10" fontId="6" fillId="0" borderId="1" xfId="17" applyNumberFormat="1" applyFont="1" applyBorder="1" applyAlignment="1">
      <alignment horizontal="right"/>
    </xf>
    <xf numFmtId="38" fontId="6" fillId="0" borderId="4" xfId="17" applyNumberFormat="1" applyFont="1" applyFill="1" applyBorder="1" applyAlignment="1">
      <alignment horizontal="right"/>
    </xf>
    <xf numFmtId="10" fontId="6" fillId="0" borderId="1" xfId="17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38" fontId="6" fillId="0" borderId="1" xfId="17" applyFont="1" applyFill="1" applyBorder="1" applyAlignment="1">
      <alignment horizontal="right"/>
    </xf>
    <xf numFmtId="0" fontId="0" fillId="0" borderId="0" xfId="0" applyFont="1" applyAlignment="1">
      <alignment vertical="center"/>
    </xf>
    <xf numFmtId="38" fontId="6" fillId="0" borderId="1" xfId="17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0" fontId="6" fillId="0" borderId="4" xfId="17" applyNumberFormat="1" applyFont="1" applyBorder="1" applyAlignment="1">
      <alignment horizontal="right"/>
    </xf>
    <xf numFmtId="10" fontId="6" fillId="0" borderId="4" xfId="17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10" fontId="6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5" zoomScaleNormal="75" workbookViewId="0" topLeftCell="A1">
      <selection activeCell="F38" sqref="F38"/>
    </sheetView>
  </sheetViews>
  <sheetFormatPr defaultColWidth="9.00390625" defaultRowHeight="13.5"/>
  <cols>
    <col min="1" max="1" width="3.25390625" style="1" customWidth="1"/>
    <col min="2" max="2" width="10.00390625" style="1" customWidth="1"/>
    <col min="3" max="4" width="17.50390625" style="1" customWidth="1"/>
    <col min="5" max="5" width="13.75390625" style="1" customWidth="1"/>
    <col min="6" max="10" width="24.125" style="1" customWidth="1"/>
    <col min="11" max="16384" width="9.00390625" style="1" customWidth="1"/>
  </cols>
  <sheetData>
    <row r="1" spans="3:10" ht="23.25" customHeight="1">
      <c r="C1" s="85" t="s">
        <v>36</v>
      </c>
      <c r="D1" s="85"/>
      <c r="E1" s="85"/>
      <c r="F1" s="85"/>
      <c r="G1" s="86"/>
      <c r="H1" s="86"/>
      <c r="I1" s="86"/>
      <c r="J1" s="86"/>
    </row>
    <row r="2" spans="3:10" ht="6.75" customHeight="1">
      <c r="C2" s="9"/>
      <c r="D2" s="9"/>
      <c r="E2" s="9"/>
      <c r="F2" s="9"/>
      <c r="G2" s="10"/>
      <c r="H2" s="10"/>
      <c r="I2" s="10"/>
      <c r="J2" s="10"/>
    </row>
    <row r="3" spans="1:10" ht="23.25" customHeight="1">
      <c r="A3" s="2"/>
      <c r="B3" s="2"/>
      <c r="C3" s="19"/>
      <c r="D3" s="19"/>
      <c r="E3" s="19"/>
      <c r="F3" s="19"/>
      <c r="G3" s="20"/>
      <c r="H3" s="20"/>
      <c r="I3" s="87" t="s">
        <v>28</v>
      </c>
      <c r="J3" s="87"/>
    </row>
    <row r="4" spans="1:10" ht="14.25">
      <c r="A4" s="11"/>
      <c r="B4" s="11"/>
      <c r="C4" s="5" t="s">
        <v>0</v>
      </c>
      <c r="D4" s="11"/>
      <c r="E4" s="11"/>
      <c r="F4" s="11"/>
      <c r="G4" s="11"/>
      <c r="H4" s="11"/>
      <c r="I4" s="11"/>
      <c r="J4" s="11"/>
    </row>
    <row r="5" spans="1:10" ht="18.75" customHeight="1">
      <c r="A5" s="43"/>
      <c r="B5" s="76" t="s">
        <v>1</v>
      </c>
      <c r="C5" s="77"/>
      <c r="D5" s="80" t="s">
        <v>2</v>
      </c>
      <c r="E5" s="80" t="s">
        <v>3</v>
      </c>
      <c r="F5" s="81" t="s">
        <v>4</v>
      </c>
      <c r="G5" s="83" t="s">
        <v>21</v>
      </c>
      <c r="H5" s="83" t="s">
        <v>22</v>
      </c>
      <c r="I5" s="83" t="s">
        <v>23</v>
      </c>
      <c r="J5" s="83" t="s">
        <v>27</v>
      </c>
    </row>
    <row r="6" spans="1:10" ht="18.75" customHeight="1">
      <c r="A6" s="43"/>
      <c r="B6" s="78"/>
      <c r="C6" s="79"/>
      <c r="D6" s="66"/>
      <c r="E6" s="66"/>
      <c r="F6" s="82"/>
      <c r="G6" s="84"/>
      <c r="H6" s="84"/>
      <c r="I6" s="84"/>
      <c r="J6" s="84"/>
    </row>
    <row r="7" spans="1:10" ht="18.75" customHeight="1">
      <c r="A7" s="43"/>
      <c r="B7" s="44" t="s">
        <v>8</v>
      </c>
      <c r="C7" s="45" t="s">
        <v>9</v>
      </c>
      <c r="D7" s="3">
        <v>5388</v>
      </c>
      <c r="E7" s="3">
        <v>106440</v>
      </c>
      <c r="F7" s="4">
        <v>2386074010</v>
      </c>
      <c r="G7" s="39">
        <f>SUM(F7/D7)</f>
        <v>442849.6677802524</v>
      </c>
      <c r="H7" s="39">
        <f>SUM(F7/E7)</f>
        <v>22417.080139045473</v>
      </c>
      <c r="I7" s="39">
        <f>F7/D43</f>
        <v>12045.038819562233</v>
      </c>
      <c r="J7" s="40">
        <f>D7/D43</f>
        <v>0.02719893385025442</v>
      </c>
    </row>
    <row r="8" spans="1:10" ht="18.75" customHeight="1">
      <c r="A8" s="43"/>
      <c r="B8" s="46"/>
      <c r="C8" s="45" t="s">
        <v>10</v>
      </c>
      <c r="D8" s="3">
        <v>148315</v>
      </c>
      <c r="E8" s="3">
        <v>261915</v>
      </c>
      <c r="F8" s="4">
        <v>2055162150</v>
      </c>
      <c r="G8" s="39">
        <f>SUM(F8/D8)</f>
        <v>13856.738360921012</v>
      </c>
      <c r="H8" s="39">
        <f>SUM(F8/E8)</f>
        <v>7846.6760208464575</v>
      </c>
      <c r="I8" s="39">
        <f>F8/D43</f>
        <v>10374.576720377998</v>
      </c>
      <c r="J8" s="40">
        <f>D8/D43</f>
        <v>0.7487026492205799</v>
      </c>
    </row>
    <row r="9" spans="1:10" ht="18.75" customHeight="1">
      <c r="A9" s="43"/>
      <c r="B9" s="47" t="s">
        <v>11</v>
      </c>
      <c r="C9" s="45" t="s">
        <v>12</v>
      </c>
      <c r="D9" s="3">
        <f>SUM(D7:D8)</f>
        <v>153703</v>
      </c>
      <c r="E9" s="3">
        <f>SUM(E7:E8)</f>
        <v>368355</v>
      </c>
      <c r="F9" s="3">
        <f>SUM(F7:F8)</f>
        <v>4441236160</v>
      </c>
      <c r="G9" s="41"/>
      <c r="H9" s="41"/>
      <c r="I9" s="41"/>
      <c r="J9" s="42"/>
    </row>
    <row r="10" spans="1:10" ht="18.75" customHeight="1">
      <c r="A10" s="48"/>
      <c r="B10" s="47" t="s">
        <v>24</v>
      </c>
      <c r="C10" s="45" t="s">
        <v>12</v>
      </c>
      <c r="D10" s="3">
        <v>27464</v>
      </c>
      <c r="E10" s="3">
        <v>60569</v>
      </c>
      <c r="F10" s="3">
        <v>408477230</v>
      </c>
      <c r="G10" s="39">
        <f>SUM(F10/D10)</f>
        <v>14873.187809496068</v>
      </c>
      <c r="H10" s="39">
        <f>SUM(F10/E10)</f>
        <v>6743.998249929832</v>
      </c>
      <c r="I10" s="39">
        <f>F10/D43</f>
        <v>2062.0165475325093</v>
      </c>
      <c r="J10" s="40">
        <f>D10/D43</f>
        <v>0.13863985138518697</v>
      </c>
    </row>
    <row r="11" spans="1:10" ht="18.75" customHeight="1">
      <c r="A11" s="43"/>
      <c r="B11" s="68" t="s">
        <v>13</v>
      </c>
      <c r="C11" s="69"/>
      <c r="D11" s="49">
        <f>SUM(D9+D10)</f>
        <v>181167</v>
      </c>
      <c r="E11" s="49">
        <f>SUM(E9+E10)</f>
        <v>428924</v>
      </c>
      <c r="F11" s="49">
        <f>SUM(F9+F10)</f>
        <v>4849713390</v>
      </c>
      <c r="G11" s="41"/>
      <c r="H11" s="41"/>
      <c r="I11" s="41"/>
      <c r="J11" s="42"/>
    </row>
    <row r="12" spans="1:10" ht="18.75" customHeight="1">
      <c r="A12" s="43"/>
      <c r="B12" s="70" t="s">
        <v>14</v>
      </c>
      <c r="C12" s="71"/>
      <c r="D12" s="49">
        <v>58667</v>
      </c>
      <c r="E12" s="49">
        <v>77010</v>
      </c>
      <c r="F12" s="49">
        <v>649560350</v>
      </c>
      <c r="G12" s="39">
        <f>SUM(F12/D12)</f>
        <v>11071.988511428912</v>
      </c>
      <c r="H12" s="39">
        <f>SUM(F12/E12)</f>
        <v>8434.753278794962</v>
      </c>
      <c r="I12" s="39">
        <f>F12/D43</f>
        <v>3279.0180013730715</v>
      </c>
      <c r="J12" s="40">
        <f>D12/D43</f>
        <v>0.2961543897908085</v>
      </c>
    </row>
    <row r="13" spans="1:10" ht="18.75" customHeight="1">
      <c r="A13" s="43"/>
      <c r="B13" s="68" t="s">
        <v>15</v>
      </c>
      <c r="C13" s="69"/>
      <c r="D13" s="49">
        <v>224</v>
      </c>
      <c r="E13" s="49">
        <v>1618</v>
      </c>
      <c r="F13" s="49">
        <v>16266700</v>
      </c>
      <c r="G13" s="39">
        <f>SUM(F13/D13)</f>
        <v>72619.19642857143</v>
      </c>
      <c r="H13" s="39">
        <f>SUM(F13/E13)</f>
        <v>10053.584672435105</v>
      </c>
      <c r="I13" s="39">
        <f>F13/D43</f>
        <v>82.11523705678056</v>
      </c>
      <c r="J13" s="40">
        <f>D13/D43</f>
        <v>0.001130764881673532</v>
      </c>
    </row>
    <row r="14" spans="1:10" ht="18.75" customHeight="1">
      <c r="A14" s="43"/>
      <c r="B14" s="68" t="s">
        <v>16</v>
      </c>
      <c r="C14" s="69"/>
      <c r="D14" s="3">
        <f>SUM(D11+D12+D13)</f>
        <v>240058</v>
      </c>
      <c r="E14" s="3">
        <f>E11+E12+E13</f>
        <v>507552</v>
      </c>
      <c r="F14" s="3">
        <f>F11+F12+F13</f>
        <v>5515540440</v>
      </c>
      <c r="G14" s="39">
        <f>SUM(F14/D14)</f>
        <v>22975.86599905023</v>
      </c>
      <c r="H14" s="39">
        <f>SUM(F14/E14)</f>
        <v>10866.946519765463</v>
      </c>
      <c r="I14" s="39">
        <f>F14/D43</f>
        <v>27842.765325902594</v>
      </c>
      <c r="J14" s="40">
        <f>D14/D43</f>
        <v>1.2118265891285034</v>
      </c>
    </row>
    <row r="15" spans="1:10" ht="18.75" customHeight="1">
      <c r="A15" s="12"/>
      <c r="B15" s="22"/>
      <c r="C15" s="22"/>
      <c r="D15" s="23"/>
      <c r="E15" s="23"/>
      <c r="F15" s="23"/>
      <c r="G15" s="23"/>
      <c r="H15" s="23"/>
      <c r="I15" s="23"/>
      <c r="J15" s="23"/>
    </row>
    <row r="16" spans="2:10" ht="18.75" customHeight="1">
      <c r="B16" s="52"/>
      <c r="C16" s="52" t="s">
        <v>17</v>
      </c>
      <c r="D16" s="5"/>
      <c r="E16" s="5"/>
      <c r="F16" s="5"/>
      <c r="G16" s="5"/>
      <c r="H16" s="5"/>
      <c r="I16" s="5"/>
      <c r="J16" s="5"/>
    </row>
    <row r="17" spans="1:10" ht="18.75" customHeight="1">
      <c r="A17" s="12"/>
      <c r="B17" s="76" t="s">
        <v>1</v>
      </c>
      <c r="C17" s="77"/>
      <c r="D17" s="80" t="s">
        <v>34</v>
      </c>
      <c r="E17" s="80" t="s">
        <v>3</v>
      </c>
      <c r="F17" s="81" t="s">
        <v>4</v>
      </c>
      <c r="G17" s="83" t="s">
        <v>5</v>
      </c>
      <c r="H17" s="83" t="s">
        <v>6</v>
      </c>
      <c r="I17" s="83" t="s">
        <v>7</v>
      </c>
      <c r="J17" s="83" t="s">
        <v>27</v>
      </c>
    </row>
    <row r="18" spans="1:10" ht="18.75" customHeight="1">
      <c r="A18" s="12"/>
      <c r="B18" s="78"/>
      <c r="C18" s="79"/>
      <c r="D18" s="66"/>
      <c r="E18" s="66"/>
      <c r="F18" s="82"/>
      <c r="G18" s="84"/>
      <c r="H18" s="84"/>
      <c r="I18" s="84"/>
      <c r="J18" s="84"/>
    </row>
    <row r="19" spans="1:10" ht="18.75" customHeight="1">
      <c r="A19" s="12"/>
      <c r="B19" s="44" t="s">
        <v>8</v>
      </c>
      <c r="C19" s="45" t="s">
        <v>9</v>
      </c>
      <c r="D19" s="3">
        <v>275</v>
      </c>
      <c r="E19" s="3">
        <v>4689</v>
      </c>
      <c r="F19" s="4">
        <v>139914840</v>
      </c>
      <c r="G19" s="39">
        <f>SUM(F19/D19)</f>
        <v>508781.2363636364</v>
      </c>
      <c r="H19" s="39">
        <f>SUM(F19/E19)</f>
        <v>29838.950735764556</v>
      </c>
      <c r="I19" s="39">
        <f>F19/D44</f>
        <v>9944.902978178976</v>
      </c>
      <c r="J19" s="53">
        <f>D19/D44</f>
        <v>0.019546520719311962</v>
      </c>
    </row>
    <row r="20" spans="1:10" ht="18.75" customHeight="1">
      <c r="A20" s="12"/>
      <c r="B20" s="46"/>
      <c r="C20" s="45" t="s">
        <v>10</v>
      </c>
      <c r="D20" s="3">
        <v>10839</v>
      </c>
      <c r="E20" s="3">
        <v>18935</v>
      </c>
      <c r="F20" s="4">
        <v>178037650</v>
      </c>
      <c r="G20" s="39">
        <f>SUM(F20/D20)</f>
        <v>16425.652735492204</v>
      </c>
      <c r="H20" s="39">
        <f>SUM(F20/E20)</f>
        <v>9402.569316081332</v>
      </c>
      <c r="I20" s="39">
        <f>F20/D44</f>
        <v>12654.605871064041</v>
      </c>
      <c r="J20" s="53">
        <f>D20/D44</f>
        <v>0.7704172293695358</v>
      </c>
    </row>
    <row r="21" spans="1:10" ht="18.75" customHeight="1">
      <c r="A21" s="12"/>
      <c r="B21" s="47" t="s">
        <v>11</v>
      </c>
      <c r="C21" s="45" t="s">
        <v>12</v>
      </c>
      <c r="D21" s="3">
        <f>SUM(D19:D20)</f>
        <v>11114</v>
      </c>
      <c r="E21" s="3">
        <f>SUM(E19:E20)</f>
        <v>23624</v>
      </c>
      <c r="F21" s="3">
        <f>SUM(F19:F20)</f>
        <v>317952490</v>
      </c>
      <c r="G21" s="41"/>
      <c r="H21" s="41"/>
      <c r="I21" s="41"/>
      <c r="J21" s="54"/>
    </row>
    <row r="22" spans="1:10" ht="18.75" customHeight="1">
      <c r="A22" s="21"/>
      <c r="B22" s="47" t="s">
        <v>24</v>
      </c>
      <c r="C22" s="45" t="s">
        <v>12</v>
      </c>
      <c r="D22" s="3">
        <v>2194</v>
      </c>
      <c r="E22" s="3">
        <v>4715</v>
      </c>
      <c r="F22" s="3">
        <v>30462390</v>
      </c>
      <c r="G22" s="39">
        <f>SUM(F22/D22)</f>
        <v>13884.407474931631</v>
      </c>
      <c r="H22" s="39">
        <f>SUM(F22/E22)</f>
        <v>6460.740190880169</v>
      </c>
      <c r="I22" s="39">
        <f>F22/D44</f>
        <v>2165.2135901627694</v>
      </c>
      <c r="J22" s="53">
        <f>D22/D44</f>
        <v>0.1559456962115289</v>
      </c>
    </row>
    <row r="23" spans="1:10" ht="18.75" customHeight="1">
      <c r="A23" s="12"/>
      <c r="B23" s="68" t="s">
        <v>13</v>
      </c>
      <c r="C23" s="69"/>
      <c r="D23" s="49">
        <f>SUM(D21+D22)</f>
        <v>13308</v>
      </c>
      <c r="E23" s="49">
        <f>SUM(E21+E22)</f>
        <v>28339</v>
      </c>
      <c r="F23" s="49">
        <f>SUM(F21+F22)</f>
        <v>348414880</v>
      </c>
      <c r="G23" s="41"/>
      <c r="H23" s="41"/>
      <c r="I23" s="41"/>
      <c r="J23" s="54"/>
    </row>
    <row r="24" spans="1:10" ht="18.75" customHeight="1">
      <c r="A24" s="12"/>
      <c r="B24" s="70" t="s">
        <v>14</v>
      </c>
      <c r="C24" s="71"/>
      <c r="D24" s="49">
        <v>4273</v>
      </c>
      <c r="E24" s="49">
        <v>5370</v>
      </c>
      <c r="F24" s="49">
        <v>50052850</v>
      </c>
      <c r="G24" s="39">
        <f>SUM(F24/D24)</f>
        <v>11713.749122396443</v>
      </c>
      <c r="H24" s="39">
        <f>SUM(F24/E24)</f>
        <v>9320.82867783985</v>
      </c>
      <c r="I24" s="39">
        <f>F24/D44</f>
        <v>3557.6693439476862</v>
      </c>
      <c r="J24" s="53">
        <f>D24/D44</f>
        <v>0.3037173928495273</v>
      </c>
    </row>
    <row r="25" spans="1:10" ht="18.75" customHeight="1">
      <c r="A25" s="12"/>
      <c r="B25" s="68" t="s">
        <v>15</v>
      </c>
      <c r="C25" s="69"/>
      <c r="D25" s="49">
        <v>18</v>
      </c>
      <c r="E25" s="49">
        <v>107</v>
      </c>
      <c r="F25" s="49">
        <v>1189250</v>
      </c>
      <c r="G25" s="39">
        <f>SUM(F25/D25)</f>
        <v>66069.44444444444</v>
      </c>
      <c r="H25" s="39">
        <f>SUM(F25/E25)</f>
        <v>11114.485981308411</v>
      </c>
      <c r="I25" s="39">
        <f>F25/D44</f>
        <v>84.52981732887909</v>
      </c>
      <c r="J25" s="53">
        <f>D25/D44</f>
        <v>0.0012794086289004193</v>
      </c>
    </row>
    <row r="26" spans="1:10" ht="18.75" customHeight="1">
      <c r="A26" s="12"/>
      <c r="B26" s="68" t="s">
        <v>16</v>
      </c>
      <c r="C26" s="69"/>
      <c r="D26" s="3">
        <f>SUM(D23+D24+D25)</f>
        <v>17599</v>
      </c>
      <c r="E26" s="3">
        <f>E23+E24+E25</f>
        <v>33816</v>
      </c>
      <c r="F26" s="3">
        <f>F23+F24+F25</f>
        <v>399656980</v>
      </c>
      <c r="G26" s="39">
        <f>SUM(F26/D26)</f>
        <v>22709.073242797887</v>
      </c>
      <c r="H26" s="39">
        <f>SUM(F26/E26)</f>
        <v>11818.576413532055</v>
      </c>
      <c r="I26" s="39">
        <f>F26/D44</f>
        <v>28406.92160068235</v>
      </c>
      <c r="J26" s="53">
        <f>D26/D44</f>
        <v>1.2509062477788044</v>
      </c>
    </row>
    <row r="27" spans="1:10" ht="18.75" customHeight="1">
      <c r="A27" s="12"/>
      <c r="B27" s="22"/>
      <c r="C27" s="22"/>
      <c r="D27" s="23"/>
      <c r="E27" s="23"/>
      <c r="F27" s="23"/>
      <c r="G27" s="23"/>
      <c r="H27" s="23"/>
      <c r="I27" s="23"/>
      <c r="J27" s="23"/>
    </row>
    <row r="28" spans="2:10" ht="18.75" customHeight="1">
      <c r="B28" s="73" t="s">
        <v>35</v>
      </c>
      <c r="C28" s="74"/>
      <c r="D28" s="74"/>
      <c r="E28" s="74"/>
      <c r="F28" s="74"/>
      <c r="G28" s="74"/>
      <c r="H28" s="74"/>
      <c r="I28" s="74"/>
      <c r="J28" s="75"/>
    </row>
    <row r="29" spans="1:10" ht="18.75" customHeight="1">
      <c r="A29" s="12"/>
      <c r="B29" s="57"/>
      <c r="C29" s="58"/>
      <c r="D29" s="58"/>
      <c r="E29" s="58"/>
      <c r="F29" s="58"/>
      <c r="G29" s="58"/>
      <c r="H29" s="58"/>
      <c r="I29" s="58"/>
      <c r="J29" s="59"/>
    </row>
    <row r="30" spans="1:10" ht="18.75" customHeight="1">
      <c r="A30" s="12"/>
      <c r="B30" s="76" t="s">
        <v>1</v>
      </c>
      <c r="C30" s="77"/>
      <c r="D30" s="80" t="s">
        <v>2</v>
      </c>
      <c r="E30" s="80" t="s">
        <v>3</v>
      </c>
      <c r="F30" s="81" t="s">
        <v>4</v>
      </c>
      <c r="G30" s="80" t="s">
        <v>5</v>
      </c>
      <c r="H30" s="80" t="s">
        <v>6</v>
      </c>
      <c r="I30" s="80" t="s">
        <v>7</v>
      </c>
      <c r="J30" s="80" t="s">
        <v>27</v>
      </c>
    </row>
    <row r="31" spans="1:10" ht="18.75" customHeight="1">
      <c r="A31" s="12"/>
      <c r="B31" s="78"/>
      <c r="C31" s="79"/>
      <c r="D31" s="66"/>
      <c r="E31" s="66"/>
      <c r="F31" s="82"/>
      <c r="G31" s="66"/>
      <c r="H31" s="66"/>
      <c r="I31" s="66"/>
      <c r="J31" s="66"/>
    </row>
    <row r="32" spans="1:10" ht="18.75" customHeight="1">
      <c r="A32" s="12"/>
      <c r="B32" s="44" t="s">
        <v>8</v>
      </c>
      <c r="C32" s="45" t="s">
        <v>9</v>
      </c>
      <c r="D32" s="49">
        <v>9535</v>
      </c>
      <c r="E32" s="49">
        <v>192969</v>
      </c>
      <c r="F32" s="51">
        <v>4424541940</v>
      </c>
      <c r="G32" s="41">
        <f>F32/D32</f>
        <v>464031.66649187205</v>
      </c>
      <c r="H32" s="41">
        <f>SUM(F32/E32)</f>
        <v>22928.77063155222</v>
      </c>
      <c r="I32" s="41">
        <f>F32/D45</f>
        <v>38828.460829654854</v>
      </c>
      <c r="J32" s="42">
        <f>D32/D45</f>
        <v>0.08367631701345316</v>
      </c>
    </row>
    <row r="33" spans="1:10" ht="18.75" customHeight="1">
      <c r="A33" s="12"/>
      <c r="B33" s="46"/>
      <c r="C33" s="45" t="s">
        <v>10</v>
      </c>
      <c r="D33" s="49">
        <v>146248</v>
      </c>
      <c r="E33" s="49">
        <v>337313</v>
      </c>
      <c r="F33" s="51">
        <v>2826867110</v>
      </c>
      <c r="G33" s="41">
        <f>SUM(F33/D33)</f>
        <v>19329.27021224222</v>
      </c>
      <c r="H33" s="41">
        <f>SUM(F33/E33)</f>
        <v>8380.545991408573</v>
      </c>
      <c r="I33" s="41">
        <f>F33/D43</f>
        <v>14270.187737258702</v>
      </c>
      <c r="J33" s="42">
        <f>D33/D45</f>
        <v>1.2834288422216567</v>
      </c>
    </row>
    <row r="34" spans="1:10" ht="18.75" customHeight="1">
      <c r="A34" s="21"/>
      <c r="B34" s="47" t="s">
        <v>11</v>
      </c>
      <c r="C34" s="45" t="s">
        <v>12</v>
      </c>
      <c r="D34" s="49">
        <f>SUM(D32:D33)</f>
        <v>155783</v>
      </c>
      <c r="E34" s="49">
        <f>SUM(E32:E33)</f>
        <v>530282</v>
      </c>
      <c r="F34" s="49">
        <f>SUM(F32:F33)</f>
        <v>7251409050</v>
      </c>
      <c r="G34" s="41"/>
      <c r="H34" s="41"/>
      <c r="I34" s="41"/>
      <c r="J34" s="42"/>
    </row>
    <row r="35" spans="1:10" ht="18.75" customHeight="1">
      <c r="A35" s="12"/>
      <c r="B35" s="47" t="s">
        <v>24</v>
      </c>
      <c r="C35" s="45" t="s">
        <v>12</v>
      </c>
      <c r="D35" s="49">
        <v>14099</v>
      </c>
      <c r="E35" s="49">
        <v>32039</v>
      </c>
      <c r="F35" s="49">
        <v>246674530</v>
      </c>
      <c r="G35" s="41">
        <f>SUM(F35/D35)</f>
        <v>17495.88836087666</v>
      </c>
      <c r="H35" s="41">
        <f>SUM(F35/E35)</f>
        <v>7699.1956677798935</v>
      </c>
      <c r="I35" s="41">
        <f>F35/D45</f>
        <v>2164.742126001527</v>
      </c>
      <c r="J35" s="42">
        <f>D35/D45</f>
        <v>0.12372862019640021</v>
      </c>
    </row>
    <row r="36" spans="1:10" ht="18.75" customHeight="1">
      <c r="A36" s="12"/>
      <c r="B36" s="68" t="s">
        <v>13</v>
      </c>
      <c r="C36" s="69"/>
      <c r="D36" s="49">
        <f>D34+D35</f>
        <v>169882</v>
      </c>
      <c r="E36" s="49">
        <f>SUM(E34+E35)</f>
        <v>562321</v>
      </c>
      <c r="F36" s="49">
        <f>SUM(F34+F35)</f>
        <v>7498083580</v>
      </c>
      <c r="G36" s="41"/>
      <c r="H36" s="41"/>
      <c r="I36" s="41"/>
      <c r="J36" s="42"/>
    </row>
    <row r="37" spans="1:10" ht="18.75" customHeight="1">
      <c r="A37" s="12"/>
      <c r="B37" s="70" t="s">
        <v>14</v>
      </c>
      <c r="C37" s="71"/>
      <c r="D37" s="49">
        <v>58551</v>
      </c>
      <c r="E37" s="49">
        <v>86863</v>
      </c>
      <c r="F37" s="49">
        <v>895960250</v>
      </c>
      <c r="G37" s="41">
        <f>SUM(F37/D37)</f>
        <v>15302.219432631382</v>
      </c>
      <c r="H37" s="41">
        <f>SUM(F37/E37)</f>
        <v>10314.636266304411</v>
      </c>
      <c r="I37" s="41">
        <f>F37/D45</f>
        <v>7862.680011583926</v>
      </c>
      <c r="J37" s="42">
        <f>D37/D45</f>
        <v>0.5138261182438065</v>
      </c>
    </row>
    <row r="38" spans="1:10" ht="18.75" customHeight="1">
      <c r="A38" s="12"/>
      <c r="B38" s="68" t="s">
        <v>15</v>
      </c>
      <c r="C38" s="69"/>
      <c r="D38" s="49">
        <v>361</v>
      </c>
      <c r="E38" s="49">
        <v>3193</v>
      </c>
      <c r="F38" s="49">
        <v>32222790</v>
      </c>
      <c r="G38" s="41">
        <f>SUM(F38/D38)</f>
        <v>89259.80609418283</v>
      </c>
      <c r="H38" s="41">
        <f>SUM(F38/E38)</f>
        <v>10091.697463200751</v>
      </c>
      <c r="I38" s="41">
        <f>F38/D45</f>
        <v>282.7775973883511</v>
      </c>
      <c r="J38" s="42">
        <f>D38/D45</f>
        <v>0.0031680283630683365</v>
      </c>
    </row>
    <row r="39" spans="1:10" ht="18" customHeight="1">
      <c r="A39" s="12"/>
      <c r="B39" s="68" t="s">
        <v>16</v>
      </c>
      <c r="C39" s="69"/>
      <c r="D39" s="49">
        <f>SUM(D36+D37+D38)</f>
        <v>228794</v>
      </c>
      <c r="E39" s="49">
        <f>SUM(E36+E37+E38)</f>
        <v>652377</v>
      </c>
      <c r="F39" s="49">
        <f>F36+F37+F38</f>
        <v>8426266620</v>
      </c>
      <c r="G39" s="41">
        <f>SUM(F39/D39)</f>
        <v>36829.054171000986</v>
      </c>
      <c r="H39" s="41">
        <f>SUM(F39/E39)</f>
        <v>12916.253362702855</v>
      </c>
      <c r="I39" s="41">
        <f>F39/D45</f>
        <v>73946.40345411624</v>
      </c>
      <c r="J39" s="42">
        <f>D39/D45</f>
        <v>2.007827926038385</v>
      </c>
    </row>
    <row r="40" spans="2:10" ht="18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8" customHeight="1">
      <c r="B41" s="5" t="s">
        <v>26</v>
      </c>
      <c r="C41" s="5"/>
      <c r="D41" s="5"/>
      <c r="E41" s="8"/>
      <c r="F41" s="8"/>
      <c r="G41" s="8"/>
      <c r="H41" s="8"/>
      <c r="I41" s="8"/>
      <c r="J41" s="8"/>
    </row>
    <row r="42" spans="2:10" ht="18" customHeight="1">
      <c r="B42" s="72" t="s">
        <v>41</v>
      </c>
      <c r="C42" s="72"/>
      <c r="D42" s="72"/>
      <c r="E42" s="8"/>
      <c r="F42" s="8"/>
      <c r="G42" s="8"/>
      <c r="H42" s="8"/>
      <c r="I42" s="8"/>
      <c r="J42" s="8"/>
    </row>
    <row r="43" spans="2:10" ht="18.75" customHeight="1">
      <c r="B43" s="67" t="s">
        <v>18</v>
      </c>
      <c r="C43" s="67"/>
      <c r="D43" s="15">
        <v>198096</v>
      </c>
      <c r="E43" s="8"/>
      <c r="F43" s="8"/>
      <c r="G43" s="8"/>
      <c r="H43" s="8"/>
      <c r="I43" s="8"/>
      <c r="J43" s="8"/>
    </row>
    <row r="44" spans="2:10" ht="18.75" customHeight="1">
      <c r="B44" s="67" t="s">
        <v>19</v>
      </c>
      <c r="C44" s="67"/>
      <c r="D44" s="15">
        <v>14069</v>
      </c>
      <c r="E44" s="8"/>
      <c r="F44" s="8"/>
      <c r="G44" s="8"/>
      <c r="H44" s="8"/>
      <c r="I44" s="8"/>
      <c r="J44" s="8"/>
    </row>
    <row r="45" spans="2:10" ht="18.75" customHeight="1">
      <c r="B45" s="67" t="s">
        <v>30</v>
      </c>
      <c r="C45" s="67"/>
      <c r="D45" s="15">
        <v>113951</v>
      </c>
      <c r="E45" s="8"/>
      <c r="F45" s="8"/>
      <c r="G45" s="8"/>
      <c r="H45" s="8"/>
      <c r="I45" s="8"/>
      <c r="J45" s="8"/>
    </row>
    <row r="46" spans="2:10" ht="18.75" customHeight="1">
      <c r="B46" s="67" t="s">
        <v>20</v>
      </c>
      <c r="C46" s="67"/>
      <c r="D46" s="16">
        <f>SUM(D43:D45)</f>
        <v>326116</v>
      </c>
      <c r="E46" s="8"/>
      <c r="F46" s="8"/>
      <c r="G46" s="8"/>
      <c r="H46" s="8"/>
      <c r="I46" s="8"/>
      <c r="J46" s="8"/>
    </row>
    <row r="47" ht="13.5">
      <c r="B47" s="27"/>
    </row>
  </sheetData>
  <mergeCells count="44">
    <mergeCell ref="I30:I31"/>
    <mergeCell ref="C1:J1"/>
    <mergeCell ref="I3:J3"/>
    <mergeCell ref="G5:G6"/>
    <mergeCell ref="B5:C6"/>
    <mergeCell ref="D5:D6"/>
    <mergeCell ref="E5:E6"/>
    <mergeCell ref="F5:F6"/>
    <mergeCell ref="B12:C12"/>
    <mergeCell ref="B13:C13"/>
    <mergeCell ref="I17:I18"/>
    <mergeCell ref="H5:H6"/>
    <mergeCell ref="I5:I6"/>
    <mergeCell ref="B14:C14"/>
    <mergeCell ref="B11:C11"/>
    <mergeCell ref="J5:J6"/>
    <mergeCell ref="J17:J18"/>
    <mergeCell ref="B23:C23"/>
    <mergeCell ref="B24:C24"/>
    <mergeCell ref="E17:E18"/>
    <mergeCell ref="F17:F18"/>
    <mergeCell ref="G17:G18"/>
    <mergeCell ref="H17:H18"/>
    <mergeCell ref="B17:C18"/>
    <mergeCell ref="D17:D18"/>
    <mergeCell ref="B25:C25"/>
    <mergeCell ref="B26:C26"/>
    <mergeCell ref="B28:J28"/>
    <mergeCell ref="B30:C31"/>
    <mergeCell ref="D30:D31"/>
    <mergeCell ref="E30:E31"/>
    <mergeCell ref="F30:F31"/>
    <mergeCell ref="J30:J31"/>
    <mergeCell ref="G30:G31"/>
    <mergeCell ref="H30:H31"/>
    <mergeCell ref="B46:C46"/>
    <mergeCell ref="B38:C38"/>
    <mergeCell ref="B36:C36"/>
    <mergeCell ref="B37:C37"/>
    <mergeCell ref="B42:D42"/>
    <mergeCell ref="B43:C43"/>
    <mergeCell ref="B44:C44"/>
    <mergeCell ref="B45:C45"/>
    <mergeCell ref="B39:C39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75" zoomScaleNormal="75" workbookViewId="0" topLeftCell="A2">
      <selection activeCell="F53" sqref="F53:F54"/>
    </sheetView>
  </sheetViews>
  <sheetFormatPr defaultColWidth="9.00390625" defaultRowHeight="13.5"/>
  <cols>
    <col min="1" max="1" width="3.25390625" style="1" customWidth="1"/>
    <col min="2" max="2" width="10.00390625" style="1" customWidth="1"/>
    <col min="3" max="3" width="17.50390625" style="1" customWidth="1"/>
    <col min="4" max="4" width="15.625" style="13" customWidth="1"/>
    <col min="5" max="5" width="14.00390625" style="13" customWidth="1"/>
    <col min="6" max="10" width="24.125" style="13" customWidth="1"/>
    <col min="11" max="16384" width="9.00390625" style="1" customWidth="1"/>
  </cols>
  <sheetData>
    <row r="1" spans="3:10" ht="23.25" customHeight="1">
      <c r="C1" s="85" t="s">
        <v>37</v>
      </c>
      <c r="D1" s="85"/>
      <c r="E1" s="85"/>
      <c r="F1" s="85"/>
      <c r="G1" s="86"/>
      <c r="H1" s="86"/>
      <c r="I1" s="86"/>
      <c r="J1" s="86"/>
    </row>
    <row r="2" spans="3:10" ht="7.5" customHeight="1">
      <c r="C2" s="9"/>
      <c r="D2" s="9"/>
      <c r="E2" s="9"/>
      <c r="F2" s="9"/>
      <c r="G2" s="10"/>
      <c r="H2" s="10"/>
      <c r="I2" s="10"/>
      <c r="J2" s="10"/>
    </row>
    <row r="3" spans="2:11" ht="24.75" customHeight="1">
      <c r="B3" s="2"/>
      <c r="C3" s="19"/>
      <c r="D3" s="19"/>
      <c r="E3" s="19"/>
      <c r="F3" s="19"/>
      <c r="G3" s="20"/>
      <c r="H3" s="20"/>
      <c r="I3" s="88" t="s">
        <v>29</v>
      </c>
      <c r="J3" s="88"/>
      <c r="K3" s="11"/>
    </row>
    <row r="4" spans="2:11" ht="18.75" customHeight="1">
      <c r="B4" s="5"/>
      <c r="C4" s="5" t="s">
        <v>0</v>
      </c>
      <c r="D4" s="14"/>
      <c r="E4" s="14"/>
      <c r="F4" s="14"/>
      <c r="G4" s="14"/>
      <c r="H4" s="14"/>
      <c r="I4" s="14"/>
      <c r="J4" s="14"/>
      <c r="K4" s="11"/>
    </row>
    <row r="5" spans="1:11" s="29" customFormat="1" ht="18.75" customHeight="1">
      <c r="A5" s="28"/>
      <c r="B5" s="76" t="s">
        <v>1</v>
      </c>
      <c r="C5" s="77"/>
      <c r="D5" s="80" t="s">
        <v>2</v>
      </c>
      <c r="E5" s="80" t="s">
        <v>3</v>
      </c>
      <c r="F5" s="81" t="s">
        <v>4</v>
      </c>
      <c r="G5" s="80" t="s">
        <v>5</v>
      </c>
      <c r="H5" s="80" t="s">
        <v>6</v>
      </c>
      <c r="I5" s="80" t="s">
        <v>7</v>
      </c>
      <c r="J5" s="80" t="s">
        <v>27</v>
      </c>
      <c r="K5" s="50"/>
    </row>
    <row r="6" spans="1:11" s="29" customFormat="1" ht="18.75" customHeight="1">
      <c r="A6" s="28"/>
      <c r="B6" s="78"/>
      <c r="C6" s="79"/>
      <c r="D6" s="66"/>
      <c r="E6" s="66"/>
      <c r="F6" s="82"/>
      <c r="G6" s="66"/>
      <c r="H6" s="66"/>
      <c r="I6" s="66"/>
      <c r="J6" s="66"/>
      <c r="K6" s="50"/>
    </row>
    <row r="7" spans="1:11" ht="18.75" customHeight="1">
      <c r="A7" s="12"/>
      <c r="B7" s="44" t="s">
        <v>8</v>
      </c>
      <c r="C7" s="45" t="s">
        <v>9</v>
      </c>
      <c r="D7" s="49">
        <v>5358</v>
      </c>
      <c r="E7" s="49">
        <v>101966</v>
      </c>
      <c r="F7" s="51">
        <v>2461210860</v>
      </c>
      <c r="G7" s="41">
        <f>SUM(F7/D7)</f>
        <v>459352.5307950728</v>
      </c>
      <c r="H7" s="41">
        <f>SUM(F7/E7)</f>
        <v>24137.56408999078</v>
      </c>
      <c r="I7" s="41">
        <f>F7/D43</f>
        <v>12445.002755768151</v>
      </c>
      <c r="J7" s="42">
        <f>D7/D43</f>
        <v>0.027092487624325597</v>
      </c>
      <c r="K7" s="11"/>
    </row>
    <row r="8" spans="1:11" ht="18.75" customHeight="1">
      <c r="A8" s="12"/>
      <c r="B8" s="46"/>
      <c r="C8" s="45" t="s">
        <v>10</v>
      </c>
      <c r="D8" s="49">
        <v>151784</v>
      </c>
      <c r="E8" s="49">
        <v>276465</v>
      </c>
      <c r="F8" s="51">
        <v>2162326930</v>
      </c>
      <c r="G8" s="41">
        <f>SUM(F8/D8)</f>
        <v>14246.07949454488</v>
      </c>
      <c r="H8" s="41">
        <f>SUM(F8/E8)</f>
        <v>7821.340603693054</v>
      </c>
      <c r="I8" s="41">
        <f>F8/D43</f>
        <v>10933.709516754565</v>
      </c>
      <c r="J8" s="42">
        <f>D8/D43</f>
        <v>0.7674890148508093</v>
      </c>
      <c r="K8" s="11"/>
    </row>
    <row r="9" spans="1:11" ht="18.75" customHeight="1">
      <c r="A9" s="12"/>
      <c r="B9" s="47" t="s">
        <v>11</v>
      </c>
      <c r="C9" s="45" t="s">
        <v>12</v>
      </c>
      <c r="D9" s="49">
        <f>SUM(D7:D8)</f>
        <v>157142</v>
      </c>
      <c r="E9" s="49">
        <f>SUM(E7:E8)</f>
        <v>378431</v>
      </c>
      <c r="F9" s="49">
        <f>SUM(F7:F8)</f>
        <v>4623537790</v>
      </c>
      <c r="G9" s="41"/>
      <c r="H9" s="41"/>
      <c r="I9" s="41"/>
      <c r="J9" s="42"/>
      <c r="K9" s="11"/>
    </row>
    <row r="10" spans="1:11" ht="18.75" customHeight="1">
      <c r="A10" s="21"/>
      <c r="B10" s="47" t="s">
        <v>24</v>
      </c>
      <c r="C10" s="45" t="s">
        <v>12</v>
      </c>
      <c r="D10" s="49">
        <v>29506</v>
      </c>
      <c r="E10" s="49">
        <v>67875</v>
      </c>
      <c r="F10" s="49">
        <v>452789070</v>
      </c>
      <c r="G10" s="41">
        <f>SUM(F10/D10)</f>
        <v>15345.660882532366</v>
      </c>
      <c r="H10" s="41">
        <f>SUM(F10/E10)</f>
        <v>6670.925524861878</v>
      </c>
      <c r="I10" s="41">
        <f>F10/D43</f>
        <v>2289.5077035096856</v>
      </c>
      <c r="J10" s="42">
        <f>D10/D43</f>
        <v>0.14919577078076726</v>
      </c>
      <c r="K10" s="11"/>
    </row>
    <row r="11" spans="1:11" ht="18.75" customHeight="1">
      <c r="A11" s="12"/>
      <c r="B11" s="68" t="s">
        <v>13</v>
      </c>
      <c r="C11" s="69"/>
      <c r="D11" s="49">
        <f>SUM(D9+D10)</f>
        <v>186648</v>
      </c>
      <c r="E11" s="49">
        <f>SUM(E9+E10)</f>
        <v>446306</v>
      </c>
      <c r="F11" s="49">
        <f>SUM(F9+F10)</f>
        <v>5076326860</v>
      </c>
      <c r="G11" s="41"/>
      <c r="H11" s="41"/>
      <c r="I11" s="41"/>
      <c r="J11" s="42"/>
      <c r="K11" s="11"/>
    </row>
    <row r="12" spans="1:11" ht="18.75" customHeight="1">
      <c r="A12" s="12"/>
      <c r="B12" s="70" t="s">
        <v>14</v>
      </c>
      <c r="C12" s="71"/>
      <c r="D12" s="49">
        <v>59495</v>
      </c>
      <c r="E12" s="49">
        <v>79442</v>
      </c>
      <c r="F12" s="49">
        <v>680799300</v>
      </c>
      <c r="G12" s="41">
        <f>SUM(F12/D12)</f>
        <v>11442.966635851752</v>
      </c>
      <c r="H12" s="41">
        <f>SUM(F12/E12)</f>
        <v>8569.765363409782</v>
      </c>
      <c r="I12" s="41">
        <f>F12/D43</f>
        <v>3442.4312448487362</v>
      </c>
      <c r="J12" s="42">
        <f>D12/D43</f>
        <v>0.3008338094828763</v>
      </c>
      <c r="K12" s="11"/>
    </row>
    <row r="13" spans="1:11" ht="18.75" customHeight="1">
      <c r="A13" s="12"/>
      <c r="B13" s="68" t="s">
        <v>15</v>
      </c>
      <c r="C13" s="69"/>
      <c r="D13" s="49">
        <v>253</v>
      </c>
      <c r="E13" s="49">
        <v>1880</v>
      </c>
      <c r="F13" s="49">
        <v>18475800</v>
      </c>
      <c r="G13" s="41">
        <f>SUM(F13/D13)</f>
        <v>73026.87747035573</v>
      </c>
      <c r="H13" s="41">
        <f>SUM(F13/E13)</f>
        <v>9827.553191489362</v>
      </c>
      <c r="I13" s="41">
        <f>F13/D43</f>
        <v>93.422057269413</v>
      </c>
      <c r="J13" s="42">
        <f>D13/D43</f>
        <v>0.001279283196893314</v>
      </c>
      <c r="K13" s="11"/>
    </row>
    <row r="14" spans="1:11" ht="18.75" customHeight="1">
      <c r="A14" s="12"/>
      <c r="B14" s="68" t="s">
        <v>16</v>
      </c>
      <c r="C14" s="69"/>
      <c r="D14" s="49">
        <f>SUM(D11+D12+D13)</f>
        <v>246396</v>
      </c>
      <c r="E14" s="49">
        <f>E11+E12+E13</f>
        <v>527628</v>
      </c>
      <c r="F14" s="49">
        <f>F11+F12+F13</f>
        <v>5775601960</v>
      </c>
      <c r="G14" s="41">
        <f>SUM(F14/D14)</f>
        <v>23440.32354421338</v>
      </c>
      <c r="H14" s="41">
        <f>SUM(F14/E14)</f>
        <v>10946.352278499246</v>
      </c>
      <c r="I14" s="41">
        <f>F14/D43</f>
        <v>29204.07327815055</v>
      </c>
      <c r="J14" s="42">
        <f>D14/D43</f>
        <v>1.2458903659356717</v>
      </c>
      <c r="K14" s="11"/>
    </row>
    <row r="15" spans="1:10" ht="18.75" customHeight="1">
      <c r="A15" s="12"/>
      <c r="B15" s="22"/>
      <c r="C15" s="22"/>
      <c r="D15" s="6"/>
      <c r="E15" s="6"/>
      <c r="F15" s="6"/>
      <c r="G15" s="6"/>
      <c r="H15" s="6"/>
      <c r="I15" s="6"/>
      <c r="J15" s="6"/>
    </row>
    <row r="16" spans="2:10" ht="18.75" customHeight="1">
      <c r="B16" s="52"/>
      <c r="C16" s="52" t="s">
        <v>17</v>
      </c>
      <c r="D16" s="14"/>
      <c r="E16" s="14"/>
      <c r="F16" s="14"/>
      <c r="G16" s="14"/>
      <c r="H16" s="14"/>
      <c r="I16" s="14"/>
      <c r="J16" s="14"/>
    </row>
    <row r="17" spans="1:10" s="29" customFormat="1" ht="18.75" customHeight="1">
      <c r="A17" s="28"/>
      <c r="B17" s="76" t="s">
        <v>1</v>
      </c>
      <c r="C17" s="77"/>
      <c r="D17" s="80" t="s">
        <v>2</v>
      </c>
      <c r="E17" s="80" t="s">
        <v>3</v>
      </c>
      <c r="F17" s="81" t="s">
        <v>4</v>
      </c>
      <c r="G17" s="80" t="s">
        <v>5</v>
      </c>
      <c r="H17" s="80" t="s">
        <v>6</v>
      </c>
      <c r="I17" s="80" t="s">
        <v>7</v>
      </c>
      <c r="J17" s="80" t="s">
        <v>27</v>
      </c>
    </row>
    <row r="18" spans="1:10" s="29" customFormat="1" ht="18.75" customHeight="1">
      <c r="A18" s="28"/>
      <c r="B18" s="78"/>
      <c r="C18" s="79"/>
      <c r="D18" s="66"/>
      <c r="E18" s="66"/>
      <c r="F18" s="82"/>
      <c r="G18" s="66"/>
      <c r="H18" s="66"/>
      <c r="I18" s="66"/>
      <c r="J18" s="66"/>
    </row>
    <row r="19" spans="1:10" ht="18.75" customHeight="1">
      <c r="A19" s="12"/>
      <c r="B19" s="44" t="s">
        <v>8</v>
      </c>
      <c r="C19" s="45" t="s">
        <v>9</v>
      </c>
      <c r="D19" s="49">
        <v>322</v>
      </c>
      <c r="E19" s="49">
        <v>4824</v>
      </c>
      <c r="F19" s="51">
        <v>173387110</v>
      </c>
      <c r="G19" s="41">
        <f>SUM(F19/D19)</f>
        <v>538469.2857142857</v>
      </c>
      <c r="H19" s="41">
        <f>SUM(F19/E19)</f>
        <v>35942.60157545605</v>
      </c>
      <c r="I19" s="41">
        <f>F19/D44</f>
        <v>12319.675287764672</v>
      </c>
      <c r="J19" s="54">
        <f>D19/D44</f>
        <v>0.022879067784567286</v>
      </c>
    </row>
    <row r="20" spans="1:10" ht="18.75" customHeight="1">
      <c r="A20" s="12"/>
      <c r="B20" s="46"/>
      <c r="C20" s="45" t="s">
        <v>10</v>
      </c>
      <c r="D20" s="49">
        <v>11214</v>
      </c>
      <c r="E20" s="49">
        <v>19910</v>
      </c>
      <c r="F20" s="51">
        <v>187622160</v>
      </c>
      <c r="G20" s="41">
        <f>SUM(F20/D20)</f>
        <v>16731.06474050294</v>
      </c>
      <c r="H20" s="41">
        <f>SUM(F20/E20)</f>
        <v>9423.513812154697</v>
      </c>
      <c r="I20" s="41">
        <f>F20/D44</f>
        <v>13331.118374307232</v>
      </c>
      <c r="J20" s="54">
        <f>D20/D44</f>
        <v>0.7967884041494955</v>
      </c>
    </row>
    <row r="21" spans="1:10" ht="18.75" customHeight="1">
      <c r="A21" s="12"/>
      <c r="B21" s="47" t="s">
        <v>11</v>
      </c>
      <c r="C21" s="45" t="s">
        <v>12</v>
      </c>
      <c r="D21" s="49">
        <f>SUM(D19:D20)</f>
        <v>11536</v>
      </c>
      <c r="E21" s="49">
        <f>SUM(E19:E20)</f>
        <v>24734</v>
      </c>
      <c r="F21" s="49">
        <f>SUM(F19:F20)</f>
        <v>361009270</v>
      </c>
      <c r="G21" s="41"/>
      <c r="H21" s="41"/>
      <c r="I21" s="41"/>
      <c r="J21" s="54"/>
    </row>
    <row r="22" spans="1:10" ht="18.75" customHeight="1">
      <c r="A22" s="21"/>
      <c r="B22" s="47" t="s">
        <v>24</v>
      </c>
      <c r="C22" s="45" t="s">
        <v>12</v>
      </c>
      <c r="D22" s="49">
        <v>2297</v>
      </c>
      <c r="E22" s="49">
        <v>5420</v>
      </c>
      <c r="F22" s="49">
        <v>35801330</v>
      </c>
      <c r="G22" s="41">
        <f>SUM(F22/D22)</f>
        <v>15586.12538093165</v>
      </c>
      <c r="H22" s="41">
        <f>SUM(F22/E22)</f>
        <v>6605.411439114391</v>
      </c>
      <c r="I22" s="41">
        <f>F22/D44</f>
        <v>2543.792098905784</v>
      </c>
      <c r="J22" s="54">
        <f>D22/D44</f>
        <v>0.1632087537302828</v>
      </c>
    </row>
    <row r="23" spans="1:10" ht="18.75" customHeight="1">
      <c r="A23" s="12"/>
      <c r="B23" s="68" t="s">
        <v>13</v>
      </c>
      <c r="C23" s="69"/>
      <c r="D23" s="49">
        <f>SUM(D21+D22)</f>
        <v>13833</v>
      </c>
      <c r="E23" s="49">
        <f>SUM(E21+E22)</f>
        <v>30154</v>
      </c>
      <c r="F23" s="49">
        <f>SUM(F21+F22)</f>
        <v>396810600</v>
      </c>
      <c r="G23" s="41"/>
      <c r="H23" s="41"/>
      <c r="I23" s="41"/>
      <c r="J23" s="54"/>
    </row>
    <row r="24" spans="1:10" ht="18.75" customHeight="1">
      <c r="A24" s="12"/>
      <c r="B24" s="70" t="s">
        <v>14</v>
      </c>
      <c r="C24" s="71"/>
      <c r="D24" s="49">
        <v>4379</v>
      </c>
      <c r="E24" s="49">
        <v>5556</v>
      </c>
      <c r="F24" s="49">
        <v>52444930</v>
      </c>
      <c r="G24" s="41">
        <f>SUM(F24/D24)</f>
        <v>11976.462662708382</v>
      </c>
      <c r="H24" s="41">
        <f>SUM(F24/E24)</f>
        <v>9439.332253419727</v>
      </c>
      <c r="I24" s="41">
        <f>F24/D44</f>
        <v>3726.369901946852</v>
      </c>
      <c r="J24" s="54">
        <f>D24/D44</f>
        <v>0.3111411112690067</v>
      </c>
    </row>
    <row r="25" spans="1:10" ht="18.75" customHeight="1">
      <c r="A25" s="12"/>
      <c r="B25" s="68" t="s">
        <v>15</v>
      </c>
      <c r="C25" s="69"/>
      <c r="D25" s="49">
        <v>14</v>
      </c>
      <c r="E25" s="49">
        <v>95</v>
      </c>
      <c r="F25" s="49">
        <v>1044550</v>
      </c>
      <c r="G25" s="41">
        <f>SUM(F25/D25)</f>
        <v>74610.71428571429</v>
      </c>
      <c r="H25" s="41">
        <f>SUM(F25/E25)</f>
        <v>10995.263157894737</v>
      </c>
      <c r="I25" s="41">
        <f>F25/D44</f>
        <v>74.21841693903652</v>
      </c>
      <c r="J25" s="54">
        <f>D25/D44</f>
        <v>0.000994742077589882</v>
      </c>
    </row>
    <row r="26" spans="1:10" ht="18.75" customHeight="1">
      <c r="A26" s="12"/>
      <c r="B26" s="68" t="s">
        <v>16</v>
      </c>
      <c r="C26" s="69"/>
      <c r="D26" s="49">
        <f>SUM(D23+D24+D25)</f>
        <v>18226</v>
      </c>
      <c r="E26" s="49">
        <f>E23+E24+E25</f>
        <v>35805</v>
      </c>
      <c r="F26" s="49">
        <f>F23+F24+F25</f>
        <v>450300080</v>
      </c>
      <c r="G26" s="41">
        <f>SUM(F26/D26)</f>
        <v>24706.467683529023</v>
      </c>
      <c r="H26" s="41">
        <f>SUM(F26/E26)</f>
        <v>12576.45803658707</v>
      </c>
      <c r="I26" s="41">
        <f>F26/D44</f>
        <v>31995.174079863576</v>
      </c>
      <c r="J26" s="54">
        <f>D26/D44</f>
        <v>1.295012079010942</v>
      </c>
    </row>
    <row r="27" spans="1:10" ht="18.75" customHeight="1">
      <c r="A27" s="12"/>
      <c r="B27" s="55"/>
      <c r="C27" s="55"/>
      <c r="D27" s="56"/>
      <c r="E27" s="56"/>
      <c r="F27" s="56"/>
      <c r="G27" s="56"/>
      <c r="H27" s="56"/>
      <c r="I27" s="56"/>
      <c r="J27" s="56"/>
    </row>
    <row r="28" spans="2:10" ht="18.75" customHeight="1">
      <c r="B28" s="73" t="s">
        <v>38</v>
      </c>
      <c r="C28" s="74"/>
      <c r="D28" s="74"/>
      <c r="E28" s="74"/>
      <c r="F28" s="74"/>
      <c r="G28" s="74"/>
      <c r="H28" s="74"/>
      <c r="I28" s="74"/>
      <c r="J28" s="75"/>
    </row>
    <row r="29" spans="1:10" s="31" customFormat="1" ht="18.75" customHeight="1">
      <c r="A29" s="30"/>
      <c r="B29" s="24"/>
      <c r="C29" s="25"/>
      <c r="D29" s="25"/>
      <c r="E29" s="25"/>
      <c r="F29" s="25"/>
      <c r="G29" s="25"/>
      <c r="H29" s="25"/>
      <c r="I29" s="25"/>
      <c r="J29" s="26"/>
    </row>
    <row r="30" spans="1:11" s="31" customFormat="1" ht="18.75" customHeight="1">
      <c r="A30" s="30"/>
      <c r="B30" s="76" t="s">
        <v>1</v>
      </c>
      <c r="C30" s="77"/>
      <c r="D30" s="80" t="s">
        <v>2</v>
      </c>
      <c r="E30" s="80" t="s">
        <v>3</v>
      </c>
      <c r="F30" s="81" t="s">
        <v>4</v>
      </c>
      <c r="G30" s="80" t="s">
        <v>5</v>
      </c>
      <c r="H30" s="80" t="s">
        <v>6</v>
      </c>
      <c r="I30" s="80" t="s">
        <v>7</v>
      </c>
      <c r="J30" s="80" t="s">
        <v>27</v>
      </c>
      <c r="K30" s="60"/>
    </row>
    <row r="31" spans="1:11" ht="18.75" customHeight="1">
      <c r="A31" s="12"/>
      <c r="B31" s="78"/>
      <c r="C31" s="79"/>
      <c r="D31" s="66"/>
      <c r="E31" s="66"/>
      <c r="F31" s="82"/>
      <c r="G31" s="66"/>
      <c r="H31" s="66"/>
      <c r="I31" s="66"/>
      <c r="J31" s="66"/>
      <c r="K31" s="11"/>
    </row>
    <row r="32" spans="1:11" ht="18.75" customHeight="1">
      <c r="A32" s="12"/>
      <c r="B32" s="44" t="s">
        <v>8</v>
      </c>
      <c r="C32" s="45" t="s">
        <v>9</v>
      </c>
      <c r="D32" s="49">
        <v>9665</v>
      </c>
      <c r="E32" s="49">
        <v>188793</v>
      </c>
      <c r="F32" s="51">
        <v>4460808570</v>
      </c>
      <c r="G32" s="41">
        <f>F32/D32</f>
        <v>461542.5318158303</v>
      </c>
      <c r="H32" s="41">
        <f>SUM(F32/E32)</f>
        <v>23628.040075638397</v>
      </c>
      <c r="I32" s="41">
        <f>F32/D45</f>
        <v>39118.918987652585</v>
      </c>
      <c r="J32" s="42">
        <f>D32/D45</f>
        <v>0.08475691034095692</v>
      </c>
      <c r="K32" s="11"/>
    </row>
    <row r="33" spans="1:11" ht="18.75" customHeight="1">
      <c r="A33" s="12"/>
      <c r="B33" s="46"/>
      <c r="C33" s="45" t="s">
        <v>10</v>
      </c>
      <c r="D33" s="49">
        <v>149992</v>
      </c>
      <c r="E33" s="49">
        <v>358580</v>
      </c>
      <c r="F33" s="51">
        <v>2972649660</v>
      </c>
      <c r="G33" s="41">
        <f>SUM(F33/D33)</f>
        <v>19818.721398474587</v>
      </c>
      <c r="H33" s="41">
        <f>SUM(F33/E33)</f>
        <v>8290.059847174967</v>
      </c>
      <c r="I33" s="41">
        <f>F33/D45</f>
        <v>26068.556720920442</v>
      </c>
      <c r="J33" s="42">
        <f>D33/D45</f>
        <v>1.3153500771713202</v>
      </c>
      <c r="K33" s="11"/>
    </row>
    <row r="34" spans="1:11" ht="18.75" customHeight="1">
      <c r="A34" s="21"/>
      <c r="B34" s="47" t="s">
        <v>11</v>
      </c>
      <c r="C34" s="45" t="s">
        <v>12</v>
      </c>
      <c r="D34" s="49">
        <f>SUM(D32:D33)</f>
        <v>159657</v>
      </c>
      <c r="E34" s="49">
        <f>SUM(E32:E33)</f>
        <v>547373</v>
      </c>
      <c r="F34" s="49">
        <f>SUM(F32:F33)</f>
        <v>7433458230</v>
      </c>
      <c r="G34" s="41"/>
      <c r="H34" s="41"/>
      <c r="I34" s="41"/>
      <c r="J34" s="42"/>
      <c r="K34" s="11"/>
    </row>
    <row r="35" spans="1:11" ht="18.75" customHeight="1">
      <c r="A35" s="12"/>
      <c r="B35" s="47" t="s">
        <v>24</v>
      </c>
      <c r="C35" s="45" t="s">
        <v>12</v>
      </c>
      <c r="D35" s="49">
        <v>14572</v>
      </c>
      <c r="E35" s="49">
        <v>34686</v>
      </c>
      <c r="F35" s="49">
        <v>269284680</v>
      </c>
      <c r="G35" s="41">
        <f>SUM(F35/D35)</f>
        <v>18479.596486412298</v>
      </c>
      <c r="H35" s="41">
        <f>SUM(F35/E35)</f>
        <v>7763.497664763881</v>
      </c>
      <c r="I35" s="41">
        <f>F35/D45</f>
        <v>2361.4834432440016</v>
      </c>
      <c r="J35" s="42">
        <f>D35/D45</f>
        <v>0.1277886908937842</v>
      </c>
      <c r="K35" s="11"/>
    </row>
    <row r="36" spans="1:11" ht="18.75" customHeight="1">
      <c r="A36" s="12"/>
      <c r="B36" s="68" t="s">
        <v>13</v>
      </c>
      <c r="C36" s="69"/>
      <c r="D36" s="49">
        <f>D34+D35</f>
        <v>174229</v>
      </c>
      <c r="E36" s="49">
        <f>SUM(E34+E35)</f>
        <v>582059</v>
      </c>
      <c r="F36" s="49">
        <f>SUM(F34+F35)</f>
        <v>7702742910</v>
      </c>
      <c r="G36" s="41"/>
      <c r="H36" s="41"/>
      <c r="I36" s="41" t="s">
        <v>32</v>
      </c>
      <c r="J36" s="42"/>
      <c r="K36" s="11"/>
    </row>
    <row r="37" spans="1:11" ht="18.75" customHeight="1">
      <c r="A37" s="12"/>
      <c r="B37" s="70" t="s">
        <v>14</v>
      </c>
      <c r="C37" s="71"/>
      <c r="D37" s="49">
        <v>60079</v>
      </c>
      <c r="E37" s="49">
        <v>92340</v>
      </c>
      <c r="F37" s="49">
        <v>944283200</v>
      </c>
      <c r="G37" s="41">
        <f>SUM(F37/D37)</f>
        <v>15717.358810898982</v>
      </c>
      <c r="H37" s="41">
        <f>SUM(F37/E37)</f>
        <v>10226.155512237383</v>
      </c>
      <c r="I37" s="41">
        <f>F37/D45</f>
        <v>8280.861512557878</v>
      </c>
      <c r="J37" s="42">
        <f>D37/D45</f>
        <v>0.5268608811561667</v>
      </c>
      <c r="K37" s="11"/>
    </row>
    <row r="38" spans="1:11" ht="18.75" customHeight="1">
      <c r="A38" s="12"/>
      <c r="B38" s="68" t="s">
        <v>15</v>
      </c>
      <c r="C38" s="69"/>
      <c r="D38" s="49">
        <v>352</v>
      </c>
      <c r="E38" s="49">
        <v>3405</v>
      </c>
      <c r="F38" s="49">
        <v>33900585</v>
      </c>
      <c r="G38" s="41">
        <f>SUM(F38/D38)</f>
        <v>96308.48011363637</v>
      </c>
      <c r="H38" s="41">
        <f>SUM(F38/E38)</f>
        <v>9956.118942731278</v>
      </c>
      <c r="I38" s="41">
        <f>F38/D45</f>
        <v>297.2901027781675</v>
      </c>
      <c r="J38" s="42">
        <f>D38/D45</f>
        <v>0.003086852813245405</v>
      </c>
      <c r="K38" s="11"/>
    </row>
    <row r="39" spans="1:11" ht="18.75" customHeight="1">
      <c r="A39" s="12"/>
      <c r="B39" s="68" t="s">
        <v>16</v>
      </c>
      <c r="C39" s="69"/>
      <c r="D39" s="49">
        <f>SUM(D36+D37+D38)</f>
        <v>234660</v>
      </c>
      <c r="E39" s="49">
        <f>SUM(E36+E37+E38)</f>
        <v>677804</v>
      </c>
      <c r="F39" s="49">
        <f>F36+F37+F38</f>
        <v>8680926695</v>
      </c>
      <c r="G39" s="41">
        <f>SUM(F39/D39)</f>
        <v>36993.63630358817</v>
      </c>
      <c r="H39" s="41">
        <f>SUM(F39/E39)</f>
        <v>12807.429131430325</v>
      </c>
      <c r="I39" s="41">
        <f>F39/D45</f>
        <v>76127.11076715308</v>
      </c>
      <c r="J39" s="42">
        <f>D39/D45</f>
        <v>2.0578434123754734</v>
      </c>
      <c r="K39" s="11"/>
    </row>
    <row r="40" spans="2:10" ht="18.75" customHeight="1">
      <c r="B40" s="8"/>
      <c r="C40" s="8"/>
      <c r="D40" s="7"/>
      <c r="E40" s="7"/>
      <c r="F40" s="7"/>
      <c r="G40" s="7"/>
      <c r="H40" s="7"/>
      <c r="I40" s="7"/>
      <c r="J40" s="7"/>
    </row>
    <row r="41" spans="1:10" ht="18.75" customHeight="1">
      <c r="A41" s="2"/>
      <c r="B41" s="5" t="s">
        <v>26</v>
      </c>
      <c r="C41" s="5"/>
      <c r="D41" s="5"/>
      <c r="E41" s="14"/>
      <c r="F41" s="7"/>
      <c r="G41" s="7"/>
      <c r="H41" s="7"/>
      <c r="I41" s="7"/>
      <c r="J41" s="7"/>
    </row>
    <row r="42" spans="1:10" ht="18.75" customHeight="1">
      <c r="A42" s="11"/>
      <c r="B42" s="72" t="s">
        <v>42</v>
      </c>
      <c r="C42" s="72"/>
      <c r="D42" s="72"/>
      <c r="E42" s="14"/>
      <c r="F42" s="7"/>
      <c r="G42" s="7"/>
      <c r="H42" s="7"/>
      <c r="I42" s="7"/>
      <c r="J42" s="7"/>
    </row>
    <row r="43" spans="1:10" ht="18.75" customHeight="1">
      <c r="A43" s="11"/>
      <c r="B43" s="67" t="s">
        <v>18</v>
      </c>
      <c r="C43" s="67"/>
      <c r="D43" s="15">
        <v>197767</v>
      </c>
      <c r="E43" s="14"/>
      <c r="F43" s="7"/>
      <c r="G43" s="7"/>
      <c r="H43" s="7"/>
      <c r="I43" s="7"/>
      <c r="J43" s="7"/>
    </row>
    <row r="44" spans="1:10" ht="18.75" customHeight="1">
      <c r="A44" s="11"/>
      <c r="B44" s="67" t="s">
        <v>19</v>
      </c>
      <c r="C44" s="67"/>
      <c r="D44" s="15">
        <v>14074</v>
      </c>
      <c r="E44" s="14"/>
      <c r="F44" s="7"/>
      <c r="G44" s="7"/>
      <c r="H44" s="7"/>
      <c r="I44" s="7"/>
      <c r="J44" s="7"/>
    </row>
    <row r="45" spans="1:10" ht="18.75" customHeight="1">
      <c r="A45" s="11"/>
      <c r="B45" s="67" t="s">
        <v>30</v>
      </c>
      <c r="C45" s="67"/>
      <c r="D45" s="15">
        <v>114032</v>
      </c>
      <c r="E45" s="14"/>
      <c r="F45" s="7"/>
      <c r="G45" s="7"/>
      <c r="H45" s="7"/>
      <c r="I45" s="7"/>
      <c r="J45" s="7"/>
    </row>
    <row r="46" spans="1:10" ht="18.75" customHeight="1">
      <c r="A46" s="11"/>
      <c r="B46" s="67" t="s">
        <v>20</v>
      </c>
      <c r="C46" s="67"/>
      <c r="D46" s="16">
        <f>SUM(D43:D45)</f>
        <v>325873</v>
      </c>
      <c r="E46" s="14"/>
      <c r="F46" s="7"/>
      <c r="G46" s="7"/>
      <c r="H46" s="7"/>
      <c r="I46" s="7"/>
      <c r="J46" s="7"/>
    </row>
  </sheetData>
  <mergeCells count="44">
    <mergeCell ref="J30:J31"/>
    <mergeCell ref="F30:F31"/>
    <mergeCell ref="B38:C38"/>
    <mergeCell ref="B36:C36"/>
    <mergeCell ref="B37:C37"/>
    <mergeCell ref="B30:C31"/>
    <mergeCell ref="D30:D31"/>
    <mergeCell ref="E30:E31"/>
    <mergeCell ref="C1:J1"/>
    <mergeCell ref="B11:C11"/>
    <mergeCell ref="B12:C12"/>
    <mergeCell ref="B13:C13"/>
    <mergeCell ref="G5:G6"/>
    <mergeCell ref="B5:C6"/>
    <mergeCell ref="D5:D6"/>
    <mergeCell ref="E5:E6"/>
    <mergeCell ref="F5:F6"/>
    <mergeCell ref="B14:C14"/>
    <mergeCell ref="B17:C18"/>
    <mergeCell ref="D17:D18"/>
    <mergeCell ref="I3:J3"/>
    <mergeCell ref="H5:H6"/>
    <mergeCell ref="I5:I6"/>
    <mergeCell ref="J5:J6"/>
    <mergeCell ref="H17:H18"/>
    <mergeCell ref="E17:E18"/>
    <mergeCell ref="F17:F18"/>
    <mergeCell ref="J17:J18"/>
    <mergeCell ref="B23:C23"/>
    <mergeCell ref="B43:C43"/>
    <mergeCell ref="B42:D42"/>
    <mergeCell ref="B28:J28"/>
    <mergeCell ref="B25:C25"/>
    <mergeCell ref="B26:C26"/>
    <mergeCell ref="B24:C24"/>
    <mergeCell ref="G17:G18"/>
    <mergeCell ref="G30:G31"/>
    <mergeCell ref="B44:C44"/>
    <mergeCell ref="B45:C45"/>
    <mergeCell ref="B46:C46"/>
    <mergeCell ref="I17:I18"/>
    <mergeCell ref="H30:H31"/>
    <mergeCell ref="I30:I31"/>
    <mergeCell ref="B39:C39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workbookViewId="0" topLeftCell="A1">
      <selection activeCell="H16" sqref="H16"/>
    </sheetView>
  </sheetViews>
  <sheetFormatPr defaultColWidth="9.00390625" defaultRowHeight="13.5"/>
  <cols>
    <col min="1" max="1" width="1.75390625" style="1" customWidth="1"/>
    <col min="2" max="2" width="10.00390625" style="1" customWidth="1"/>
    <col min="3" max="3" width="17.50390625" style="1" customWidth="1"/>
    <col min="4" max="4" width="16.625" style="13" customWidth="1"/>
    <col min="5" max="5" width="14.625" style="13" customWidth="1"/>
    <col min="6" max="10" width="23.75390625" style="13" customWidth="1"/>
    <col min="11" max="11" width="9.00390625" style="1" customWidth="1"/>
    <col min="12" max="12" width="15.125" style="1" bestFit="1" customWidth="1"/>
    <col min="13" max="13" width="13.00390625" style="1" bestFit="1" customWidth="1"/>
    <col min="14" max="14" width="8.875" style="1" bestFit="1" customWidth="1"/>
    <col min="15" max="16384" width="9.00390625" style="1" customWidth="1"/>
  </cols>
  <sheetData>
    <row r="1" spans="3:10" ht="21.75" customHeight="1">
      <c r="C1" s="85" t="s">
        <v>39</v>
      </c>
      <c r="D1" s="85"/>
      <c r="E1" s="85"/>
      <c r="F1" s="85"/>
      <c r="G1" s="86"/>
      <c r="H1" s="86"/>
      <c r="I1" s="86"/>
      <c r="J1" s="86"/>
    </row>
    <row r="2" spans="3:10" ht="9.75" customHeight="1">
      <c r="C2" s="9"/>
      <c r="D2" s="9"/>
      <c r="E2" s="9"/>
      <c r="F2" s="9"/>
      <c r="G2" s="10"/>
      <c r="H2" s="10"/>
      <c r="I2" s="10"/>
      <c r="J2" s="10"/>
    </row>
    <row r="3" spans="2:10" ht="18.75">
      <c r="B3" s="2"/>
      <c r="C3" s="19"/>
      <c r="D3" s="19"/>
      <c r="E3" s="19"/>
      <c r="F3" s="19"/>
      <c r="G3" s="20"/>
      <c r="H3" s="20"/>
      <c r="I3" s="88" t="s">
        <v>25</v>
      </c>
      <c r="J3" s="88"/>
    </row>
    <row r="4" spans="2:10" ht="18.75" customHeight="1">
      <c r="B4" s="5"/>
      <c r="C4" s="5" t="s">
        <v>0</v>
      </c>
      <c r="D4" s="14"/>
      <c r="E4" s="14"/>
      <c r="F4" s="14"/>
      <c r="G4" s="14"/>
      <c r="H4" s="14"/>
      <c r="I4" s="14"/>
      <c r="J4" s="14"/>
    </row>
    <row r="5" spans="1:10" ht="18.75" customHeight="1">
      <c r="A5" s="12"/>
      <c r="B5" s="76" t="s">
        <v>1</v>
      </c>
      <c r="C5" s="77"/>
      <c r="D5" s="80" t="s">
        <v>2</v>
      </c>
      <c r="E5" s="80" t="s">
        <v>3</v>
      </c>
      <c r="F5" s="81" t="s">
        <v>4</v>
      </c>
      <c r="G5" s="80" t="s">
        <v>5</v>
      </c>
      <c r="H5" s="80" t="s">
        <v>6</v>
      </c>
      <c r="I5" s="80" t="s">
        <v>7</v>
      </c>
      <c r="J5" s="80" t="s">
        <v>27</v>
      </c>
    </row>
    <row r="6" spans="1:10" ht="18.75" customHeight="1">
      <c r="A6" s="12"/>
      <c r="B6" s="78"/>
      <c r="C6" s="79"/>
      <c r="D6" s="66"/>
      <c r="E6" s="66"/>
      <c r="F6" s="82"/>
      <c r="G6" s="66"/>
      <c r="H6" s="66"/>
      <c r="I6" s="66"/>
      <c r="J6" s="66"/>
    </row>
    <row r="7" spans="1:10" ht="18.75" customHeight="1">
      <c r="A7" s="12"/>
      <c r="B7" s="44" t="s">
        <v>8</v>
      </c>
      <c r="C7" s="45" t="s">
        <v>9</v>
      </c>
      <c r="D7" s="49">
        <v>5445</v>
      </c>
      <c r="E7" s="49">
        <v>106848</v>
      </c>
      <c r="F7" s="51">
        <v>2429478590</v>
      </c>
      <c r="G7" s="41">
        <f>SUM(F7/D7)</f>
        <v>446185.23232323234</v>
      </c>
      <c r="H7" s="41">
        <f>SUM(F7/E7)</f>
        <v>22737.707678197065</v>
      </c>
      <c r="I7" s="41">
        <f>F7/D43</f>
        <v>12309.57155524029</v>
      </c>
      <c r="J7" s="42">
        <f>D7/D43</f>
        <v>0.027588478200288806</v>
      </c>
    </row>
    <row r="8" spans="1:10" ht="18.75" customHeight="1">
      <c r="A8" s="12"/>
      <c r="B8" s="46"/>
      <c r="C8" s="45" t="s">
        <v>10</v>
      </c>
      <c r="D8" s="49">
        <v>151290</v>
      </c>
      <c r="E8" s="49">
        <v>277372</v>
      </c>
      <c r="F8" s="51">
        <v>2159697440</v>
      </c>
      <c r="G8" s="41">
        <f>SUM(F8/D8)</f>
        <v>14275.216075087581</v>
      </c>
      <c r="H8" s="41">
        <f>SUM(F8/E8)</f>
        <v>7786.284989112095</v>
      </c>
      <c r="I8" s="41">
        <f>F8/D43</f>
        <v>10942.656702049502</v>
      </c>
      <c r="J8" s="42">
        <f>D8/D43</f>
        <v>0.7665492868543055</v>
      </c>
    </row>
    <row r="9" spans="1:10" ht="18.75" customHeight="1">
      <c r="A9" s="12"/>
      <c r="B9" s="47" t="s">
        <v>11</v>
      </c>
      <c r="C9" s="45" t="s">
        <v>12</v>
      </c>
      <c r="D9" s="49">
        <f>SUM(D7:D8)</f>
        <v>156735</v>
      </c>
      <c r="E9" s="49">
        <f>SUM(E7:E8)</f>
        <v>384220</v>
      </c>
      <c r="F9" s="49">
        <f>SUM(F7:F8)</f>
        <v>4589176030</v>
      </c>
      <c r="G9" s="41"/>
      <c r="H9" s="41"/>
      <c r="I9" s="41"/>
      <c r="J9" s="42"/>
    </row>
    <row r="10" spans="1:12" ht="18.75" customHeight="1">
      <c r="A10" s="21"/>
      <c r="B10" s="47" t="s">
        <v>24</v>
      </c>
      <c r="C10" s="45" t="s">
        <v>12</v>
      </c>
      <c r="D10" s="49">
        <v>28812</v>
      </c>
      <c r="E10" s="49">
        <v>65705</v>
      </c>
      <c r="F10" s="49">
        <v>435920190</v>
      </c>
      <c r="G10" s="41">
        <f>SUM(F10/D10)</f>
        <v>15129.813619325281</v>
      </c>
      <c r="H10" s="41">
        <f>SUM(F10/E10)</f>
        <v>6634.505593181645</v>
      </c>
      <c r="I10" s="41">
        <f>F10/D43</f>
        <v>2208.7005801433893</v>
      </c>
      <c r="J10" s="42">
        <f>D10/D43</f>
        <v>0.14598333037772654</v>
      </c>
      <c r="L10" s="32"/>
    </row>
    <row r="11" spans="1:10" ht="18.75" customHeight="1">
      <c r="A11" s="12"/>
      <c r="B11" s="68" t="s">
        <v>13</v>
      </c>
      <c r="C11" s="69"/>
      <c r="D11" s="49">
        <f>SUM(D9+D10)</f>
        <v>185547</v>
      </c>
      <c r="E11" s="49">
        <f>SUM(E9+E10)</f>
        <v>449925</v>
      </c>
      <c r="F11" s="49">
        <f>SUM(F9+F10)</f>
        <v>5025096220</v>
      </c>
      <c r="G11" s="41"/>
      <c r="H11" s="41"/>
      <c r="I11" s="41"/>
      <c r="J11" s="42"/>
    </row>
    <row r="12" spans="1:12" ht="18.75" customHeight="1">
      <c r="A12" s="12"/>
      <c r="B12" s="70" t="s">
        <v>14</v>
      </c>
      <c r="C12" s="71"/>
      <c r="D12" s="49">
        <v>59554</v>
      </c>
      <c r="E12" s="49">
        <v>80138</v>
      </c>
      <c r="F12" s="49">
        <v>700666990</v>
      </c>
      <c r="G12" s="41">
        <f>SUM(F12/D12)</f>
        <v>11765.23810323404</v>
      </c>
      <c r="H12" s="41">
        <f>SUM(F12/E12)</f>
        <v>8743.255259677057</v>
      </c>
      <c r="I12" s="41">
        <f>F12/D43</f>
        <v>3550.107617865376</v>
      </c>
      <c r="J12" s="42">
        <f>D12/D43</f>
        <v>0.30174549692194663</v>
      </c>
      <c r="L12" s="33"/>
    </row>
    <row r="13" spans="1:12" ht="18.75" customHeight="1">
      <c r="A13" s="12"/>
      <c r="B13" s="68" t="s">
        <v>15</v>
      </c>
      <c r="C13" s="69"/>
      <c r="D13" s="49">
        <v>239</v>
      </c>
      <c r="E13" s="49">
        <v>1773</v>
      </c>
      <c r="F13" s="49">
        <v>17755000</v>
      </c>
      <c r="G13" s="41">
        <f>SUM(F13/D13)</f>
        <v>74288.70292887029</v>
      </c>
      <c r="H13" s="41">
        <f>SUM(F13/E13)</f>
        <v>10014.100394811056</v>
      </c>
      <c r="I13" s="41">
        <f>F13/D43</f>
        <v>89.96022597725027</v>
      </c>
      <c r="J13" s="42">
        <f>D13/D43</f>
        <v>0.001210954323208269</v>
      </c>
      <c r="L13" s="33"/>
    </row>
    <row r="14" spans="1:12" ht="18.75" customHeight="1">
      <c r="A14" s="12"/>
      <c r="B14" s="68" t="s">
        <v>16</v>
      </c>
      <c r="C14" s="69"/>
      <c r="D14" s="49">
        <f>SUM(D11+D12+D13)</f>
        <v>245340</v>
      </c>
      <c r="E14" s="49">
        <f>E11+E12+E13</f>
        <v>531836</v>
      </c>
      <c r="F14" s="49">
        <f>F11+F12+F13</f>
        <v>5743518210</v>
      </c>
      <c r="G14" s="41">
        <f>SUM(F14/D14)</f>
        <v>23410.443506969918</v>
      </c>
      <c r="H14" s="41">
        <f>SUM(F14/E14)</f>
        <v>10799.41600418174</v>
      </c>
      <c r="I14" s="41">
        <f>F14/D43</f>
        <v>29100.99668127581</v>
      </c>
      <c r="J14" s="42">
        <f>D14/D43</f>
        <v>1.2430775466774757</v>
      </c>
      <c r="L14" s="33"/>
    </row>
    <row r="15" spans="1:10" ht="18.75" customHeight="1">
      <c r="A15" s="12"/>
      <c r="B15" s="34"/>
      <c r="C15" s="34"/>
      <c r="D15" s="6"/>
      <c r="E15" s="6"/>
      <c r="F15" s="6"/>
      <c r="G15" s="6"/>
      <c r="H15" s="6"/>
      <c r="I15" s="6"/>
      <c r="J15" s="6"/>
    </row>
    <row r="16" spans="2:10" ht="18.75" customHeight="1">
      <c r="B16" s="5"/>
      <c r="C16" s="5" t="s">
        <v>17</v>
      </c>
      <c r="D16" s="14"/>
      <c r="E16" s="14"/>
      <c r="F16" s="14"/>
      <c r="G16" s="14"/>
      <c r="H16" s="14"/>
      <c r="I16" s="14"/>
      <c r="J16" s="14"/>
    </row>
    <row r="17" spans="1:10" ht="18.75" customHeight="1">
      <c r="A17" s="12"/>
      <c r="B17" s="76" t="s">
        <v>1</v>
      </c>
      <c r="C17" s="77"/>
      <c r="D17" s="80" t="s">
        <v>2</v>
      </c>
      <c r="E17" s="80" t="s">
        <v>3</v>
      </c>
      <c r="F17" s="81" t="s">
        <v>4</v>
      </c>
      <c r="G17" s="80" t="s">
        <v>5</v>
      </c>
      <c r="H17" s="80" t="s">
        <v>6</v>
      </c>
      <c r="I17" s="80" t="s">
        <v>7</v>
      </c>
      <c r="J17" s="80" t="s">
        <v>27</v>
      </c>
    </row>
    <row r="18" spans="1:10" ht="18.75" customHeight="1">
      <c r="A18" s="12"/>
      <c r="B18" s="78"/>
      <c r="C18" s="79"/>
      <c r="D18" s="66"/>
      <c r="E18" s="66"/>
      <c r="F18" s="82"/>
      <c r="G18" s="66"/>
      <c r="H18" s="66"/>
      <c r="I18" s="66"/>
      <c r="J18" s="66"/>
    </row>
    <row r="19" spans="1:10" ht="18.75" customHeight="1">
      <c r="A19" s="12"/>
      <c r="B19" s="44" t="s">
        <v>8</v>
      </c>
      <c r="C19" s="45" t="s">
        <v>9</v>
      </c>
      <c r="D19" s="49">
        <v>312</v>
      </c>
      <c r="E19" s="49">
        <v>4855</v>
      </c>
      <c r="F19" s="51">
        <v>154126030</v>
      </c>
      <c r="G19" s="41">
        <f>SUM(F19/D19)</f>
        <v>493993.6858974359</v>
      </c>
      <c r="H19" s="41">
        <f>SUM(F19/E19)</f>
        <v>31745.835221421214</v>
      </c>
      <c r="I19" s="41">
        <f>F19/D44</f>
        <v>10889.220714992229</v>
      </c>
      <c r="J19" s="54">
        <f>D19/D44</f>
        <v>0.022043238660449344</v>
      </c>
    </row>
    <row r="20" spans="1:10" ht="18.75" customHeight="1">
      <c r="A20" s="12"/>
      <c r="B20" s="46"/>
      <c r="C20" s="45" t="s">
        <v>10</v>
      </c>
      <c r="D20" s="49">
        <v>11214</v>
      </c>
      <c r="E20" s="49">
        <v>19994</v>
      </c>
      <c r="F20" s="51">
        <v>181928900</v>
      </c>
      <c r="G20" s="41">
        <f>SUM(F20/D20)</f>
        <v>16223.372570001784</v>
      </c>
      <c r="H20" s="41">
        <f>SUM(F20/E20)</f>
        <v>9099.174752425728</v>
      </c>
      <c r="I20" s="41">
        <f>F20/D44</f>
        <v>12853.532570298148</v>
      </c>
      <c r="J20" s="54">
        <f>D20/D44</f>
        <v>0.7922848664688428</v>
      </c>
    </row>
    <row r="21" spans="1:10" ht="18.75" customHeight="1">
      <c r="A21" s="12"/>
      <c r="B21" s="47" t="s">
        <v>11</v>
      </c>
      <c r="C21" s="45" t="s">
        <v>12</v>
      </c>
      <c r="D21" s="49">
        <f>SUM(D19:D20)</f>
        <v>11526</v>
      </c>
      <c r="E21" s="49">
        <f>SUM(E19:E20)</f>
        <v>24849</v>
      </c>
      <c r="F21" s="49">
        <f>SUM(F19:F20)</f>
        <v>336054930</v>
      </c>
      <c r="G21" s="41"/>
      <c r="H21" s="41"/>
      <c r="I21" s="41"/>
      <c r="J21" s="54"/>
    </row>
    <row r="22" spans="1:10" ht="18.75" customHeight="1">
      <c r="A22" s="21"/>
      <c r="B22" s="47" t="s">
        <v>24</v>
      </c>
      <c r="C22" s="45" t="s">
        <v>12</v>
      </c>
      <c r="D22" s="49">
        <v>2211</v>
      </c>
      <c r="E22" s="49">
        <v>5140</v>
      </c>
      <c r="F22" s="49">
        <v>34455630</v>
      </c>
      <c r="G22" s="41">
        <f>SUM(F22/D22)</f>
        <v>15583.731343283582</v>
      </c>
      <c r="H22" s="41">
        <f>SUM(F22/E22)</f>
        <v>6703.429961089494</v>
      </c>
      <c r="I22" s="41">
        <f>F22/D44</f>
        <v>2434.3387028401867</v>
      </c>
      <c r="J22" s="54">
        <f>D22/D44</f>
        <v>0.15621025858414583</v>
      </c>
    </row>
    <row r="23" spans="1:10" ht="18.75" customHeight="1">
      <c r="A23" s="12"/>
      <c r="B23" s="68" t="s">
        <v>13</v>
      </c>
      <c r="C23" s="69"/>
      <c r="D23" s="49">
        <f>SUM(D21+D22)</f>
        <v>13737</v>
      </c>
      <c r="E23" s="49">
        <f>SUM(E21+E22)</f>
        <v>29989</v>
      </c>
      <c r="F23" s="49">
        <f>SUM(F21+F22)</f>
        <v>370510560</v>
      </c>
      <c r="G23" s="41"/>
      <c r="H23" s="41"/>
      <c r="I23" s="41"/>
      <c r="J23" s="54"/>
    </row>
    <row r="24" spans="1:10" ht="18.75" customHeight="1">
      <c r="A24" s="12"/>
      <c r="B24" s="70" t="s">
        <v>14</v>
      </c>
      <c r="C24" s="71"/>
      <c r="D24" s="49">
        <v>4437</v>
      </c>
      <c r="E24" s="49">
        <v>5694</v>
      </c>
      <c r="F24" s="49">
        <v>56445420</v>
      </c>
      <c r="G24" s="41">
        <f>SUM(F24/D24)</f>
        <v>12721.528059499662</v>
      </c>
      <c r="H24" s="41">
        <f>SUM(F24/E24)</f>
        <v>9913.140147523709</v>
      </c>
      <c r="I24" s="41">
        <f>F24/D44</f>
        <v>3987.948283170835</v>
      </c>
      <c r="J24" s="54">
        <f>D24/D44</f>
        <v>0.31348028825773633</v>
      </c>
    </row>
    <row r="25" spans="1:10" ht="18.75" customHeight="1">
      <c r="A25" s="12"/>
      <c r="B25" s="68" t="s">
        <v>15</v>
      </c>
      <c r="C25" s="69"/>
      <c r="D25" s="49">
        <v>17</v>
      </c>
      <c r="E25" s="49">
        <v>135</v>
      </c>
      <c r="F25" s="49">
        <v>1426050</v>
      </c>
      <c r="G25" s="41">
        <f>SUM(F25/D25)</f>
        <v>83885.29411764706</v>
      </c>
      <c r="H25" s="41">
        <f>SUM(F25/E25)</f>
        <v>10563.333333333334</v>
      </c>
      <c r="I25" s="41">
        <f>F25/D44</f>
        <v>100.75243747350572</v>
      </c>
      <c r="J25" s="54">
        <f>D25/D44</f>
        <v>0.0012010739013706372</v>
      </c>
    </row>
    <row r="26" spans="1:10" ht="18.75" customHeight="1">
      <c r="A26" s="12"/>
      <c r="B26" s="68" t="s">
        <v>16</v>
      </c>
      <c r="C26" s="69"/>
      <c r="D26" s="49">
        <f>SUM(D23+D24+D25)</f>
        <v>18191</v>
      </c>
      <c r="E26" s="49">
        <f>E23+E24+E25</f>
        <v>35818</v>
      </c>
      <c r="F26" s="49">
        <f>F23+F24+F25</f>
        <v>428382030</v>
      </c>
      <c r="G26" s="41">
        <f>SUM(F26/D26)</f>
        <v>23549.119344730912</v>
      </c>
      <c r="H26" s="41">
        <f>SUM(F26/E26)</f>
        <v>11959.965101345691</v>
      </c>
      <c r="I26" s="41">
        <f>F26/D44</f>
        <v>30265.792708774905</v>
      </c>
      <c r="J26" s="54">
        <f>D26/D44</f>
        <v>1.2852197258725448</v>
      </c>
    </row>
    <row r="27" spans="1:10" ht="18.75" customHeight="1">
      <c r="A27" s="12"/>
      <c r="B27" s="34"/>
      <c r="C27" s="34"/>
      <c r="D27" s="6"/>
      <c r="E27" s="6"/>
      <c r="F27" s="6"/>
      <c r="G27" s="6"/>
      <c r="H27" s="6"/>
      <c r="I27" s="6"/>
      <c r="J27" s="6"/>
    </row>
    <row r="28" spans="2:11" ht="21.75" customHeight="1">
      <c r="B28" s="73" t="s">
        <v>40</v>
      </c>
      <c r="C28" s="74"/>
      <c r="D28" s="74"/>
      <c r="E28" s="74"/>
      <c r="F28" s="74"/>
      <c r="G28" s="74"/>
      <c r="H28" s="74"/>
      <c r="I28" s="74"/>
      <c r="J28" s="75"/>
      <c r="K28" s="1" t="s">
        <v>31</v>
      </c>
    </row>
    <row r="29" spans="2:10" s="12" customFormat="1" ht="18.75" customHeight="1">
      <c r="B29" s="24"/>
      <c r="C29" s="25"/>
      <c r="D29" s="25"/>
      <c r="E29" s="25"/>
      <c r="F29" s="25"/>
      <c r="G29" s="25"/>
      <c r="H29" s="25"/>
      <c r="I29" s="25"/>
      <c r="J29" s="26"/>
    </row>
    <row r="30" spans="1:10" ht="18.75" customHeight="1">
      <c r="A30" s="12"/>
      <c r="B30" s="76" t="s">
        <v>1</v>
      </c>
      <c r="C30" s="77"/>
      <c r="D30" s="80" t="s">
        <v>2</v>
      </c>
      <c r="E30" s="80" t="s">
        <v>3</v>
      </c>
      <c r="F30" s="81" t="s">
        <v>4</v>
      </c>
      <c r="G30" s="80" t="s">
        <v>5</v>
      </c>
      <c r="H30" s="80" t="s">
        <v>6</v>
      </c>
      <c r="I30" s="80" t="s">
        <v>7</v>
      </c>
      <c r="J30" s="80" t="s">
        <v>27</v>
      </c>
    </row>
    <row r="31" spans="1:12" ht="18.75" customHeight="1">
      <c r="A31" s="12"/>
      <c r="B31" s="78"/>
      <c r="C31" s="79"/>
      <c r="D31" s="66"/>
      <c r="E31" s="66"/>
      <c r="F31" s="82"/>
      <c r="G31" s="66"/>
      <c r="H31" s="66"/>
      <c r="I31" s="66"/>
      <c r="J31" s="66"/>
      <c r="L31" s="35"/>
    </row>
    <row r="32" spans="1:14" ht="18.75" customHeight="1">
      <c r="A32" s="12"/>
      <c r="B32" s="61" t="s">
        <v>8</v>
      </c>
      <c r="C32" s="62" t="s">
        <v>9</v>
      </c>
      <c r="D32" s="49">
        <v>9425</v>
      </c>
      <c r="E32" s="49">
        <v>189761</v>
      </c>
      <c r="F32" s="51">
        <v>4349300490</v>
      </c>
      <c r="G32" s="41">
        <f>F32/D32</f>
        <v>461464.24297082226</v>
      </c>
      <c r="H32" s="41">
        <f>SUM(F32/E32)</f>
        <v>22919.88601451299</v>
      </c>
      <c r="I32" s="41">
        <f>F32/D45</f>
        <v>38133.69535483192</v>
      </c>
      <c r="J32" s="42">
        <f>D32/D45</f>
        <v>0.08263629508829151</v>
      </c>
      <c r="N32" s="36"/>
    </row>
    <row r="33" spans="1:15" ht="18.75" customHeight="1">
      <c r="A33" s="12"/>
      <c r="B33" s="63"/>
      <c r="C33" s="62" t="s">
        <v>10</v>
      </c>
      <c r="D33" s="49">
        <v>151095</v>
      </c>
      <c r="E33" s="49">
        <v>364452</v>
      </c>
      <c r="F33" s="51">
        <v>2999471210</v>
      </c>
      <c r="G33" s="41">
        <f>SUM(F33/D33)</f>
        <v>19851.558357324862</v>
      </c>
      <c r="H33" s="41">
        <f>SUM(F33/E33)</f>
        <v>8230.085745173576</v>
      </c>
      <c r="I33" s="41">
        <f>F33/D45</f>
        <v>26298.693688954354</v>
      </c>
      <c r="J33" s="42">
        <f>D33/D45</f>
        <v>1.324767215529486</v>
      </c>
      <c r="N33" s="36"/>
      <c r="O33" s="1" t="s">
        <v>33</v>
      </c>
    </row>
    <row r="34" spans="1:15" ht="18.75" customHeight="1">
      <c r="A34" s="12"/>
      <c r="B34" s="64" t="s">
        <v>11</v>
      </c>
      <c r="C34" s="62" t="s">
        <v>12</v>
      </c>
      <c r="D34" s="49">
        <f>SUM(D32:D33)</f>
        <v>160520</v>
      </c>
      <c r="E34" s="49">
        <f>SUM(E32:E33)</f>
        <v>554213</v>
      </c>
      <c r="F34" s="49">
        <f>SUM(F32:F33)</f>
        <v>7348771700</v>
      </c>
      <c r="G34" s="41"/>
      <c r="H34" s="41"/>
      <c r="I34" s="41"/>
      <c r="J34" s="42"/>
      <c r="L34" s="35"/>
      <c r="N34" s="36"/>
      <c r="O34" s="1" t="s">
        <v>33</v>
      </c>
    </row>
    <row r="35" spans="1:10" ht="18.75" customHeight="1">
      <c r="A35" s="21"/>
      <c r="B35" s="64" t="s">
        <v>24</v>
      </c>
      <c r="C35" s="62" t="s">
        <v>12</v>
      </c>
      <c r="D35" s="49">
        <v>14113</v>
      </c>
      <c r="E35" s="49">
        <v>33343</v>
      </c>
      <c r="F35" s="49">
        <v>263251420</v>
      </c>
      <c r="G35" s="41">
        <f>SUM(F35/D35)</f>
        <v>18653.11556720754</v>
      </c>
      <c r="H35" s="41">
        <f>SUM(F35/E35)</f>
        <v>7895.252976636775</v>
      </c>
      <c r="I35" s="41">
        <f>F35/D45</f>
        <v>2308.1296578813544</v>
      </c>
      <c r="J35" s="42">
        <f>D35/D45</f>
        <v>0.12373963210409104</v>
      </c>
    </row>
    <row r="36" spans="1:10" ht="18.75" customHeight="1">
      <c r="A36" s="12"/>
      <c r="B36" s="89" t="s">
        <v>13</v>
      </c>
      <c r="C36" s="90"/>
      <c r="D36" s="49">
        <f>D34+D35</f>
        <v>174633</v>
      </c>
      <c r="E36" s="49">
        <f>SUM(E34+E35)</f>
        <v>587556</v>
      </c>
      <c r="F36" s="49">
        <f>SUM(F34+F35)</f>
        <v>7612023120</v>
      </c>
      <c r="G36" s="41"/>
      <c r="H36" s="41"/>
      <c r="I36" s="41"/>
      <c r="J36" s="42"/>
    </row>
    <row r="37" spans="1:10" ht="18.75" customHeight="1">
      <c r="A37" s="12"/>
      <c r="B37" s="91" t="s">
        <v>14</v>
      </c>
      <c r="C37" s="92"/>
      <c r="D37" s="49">
        <v>60911</v>
      </c>
      <c r="E37" s="49">
        <v>94226</v>
      </c>
      <c r="F37" s="49">
        <v>985981710</v>
      </c>
      <c r="G37" s="41">
        <f>SUM(F37/D37)</f>
        <v>16187.252056278832</v>
      </c>
      <c r="H37" s="41">
        <f>SUM(F37/E37)</f>
        <v>10464.008978413602</v>
      </c>
      <c r="I37" s="41">
        <f>F37/D45</f>
        <v>8644.867431216791</v>
      </c>
      <c r="J37" s="42">
        <f>D37/D45</f>
        <v>0.5340540445753765</v>
      </c>
    </row>
    <row r="38" spans="1:10" ht="18.75" customHeight="1">
      <c r="A38" s="12"/>
      <c r="B38" s="89" t="s">
        <v>15</v>
      </c>
      <c r="C38" s="90"/>
      <c r="D38" s="49">
        <v>366</v>
      </c>
      <c r="E38" s="49">
        <v>3511</v>
      </c>
      <c r="F38" s="49">
        <v>35015750</v>
      </c>
      <c r="G38" s="41">
        <f>SUM(F38/D38)</f>
        <v>95671.4480874317</v>
      </c>
      <c r="H38" s="41">
        <f>SUM(F38/E38)</f>
        <v>9973.155796069495</v>
      </c>
      <c r="I38" s="41">
        <f>F38/D45</f>
        <v>307.01027583425395</v>
      </c>
      <c r="J38" s="42">
        <f>D38/D45</f>
        <v>0.00320900626019254</v>
      </c>
    </row>
    <row r="39" spans="1:12" ht="18.75" customHeight="1">
      <c r="A39" s="12"/>
      <c r="B39" s="89" t="s">
        <v>16</v>
      </c>
      <c r="C39" s="90"/>
      <c r="D39" s="49">
        <f>SUM(D36+D37+D38)</f>
        <v>235910</v>
      </c>
      <c r="E39" s="49">
        <f>SUM(E36+E37+E38)</f>
        <v>685293</v>
      </c>
      <c r="F39" s="49">
        <f>F36+F37+F38</f>
        <v>8633020580</v>
      </c>
      <c r="G39" s="41">
        <f>SUM(F39/D39)</f>
        <v>36594.5512271629</v>
      </c>
      <c r="H39" s="41">
        <f>SUM(F39/E39)</f>
        <v>12597.561305893976</v>
      </c>
      <c r="I39" s="41">
        <f>F39/D45</f>
        <v>75692.39640871868</v>
      </c>
      <c r="J39" s="42">
        <f>D39/D45</f>
        <v>2.0684061935574376</v>
      </c>
      <c r="L39" s="32"/>
    </row>
    <row r="40" spans="1:12" ht="18.75" customHeight="1">
      <c r="A40" s="12"/>
      <c r="B40" s="65"/>
      <c r="C40" s="65"/>
      <c r="D40" s="56"/>
      <c r="E40" s="56"/>
      <c r="F40" s="56"/>
      <c r="G40" s="56"/>
      <c r="H40" s="56"/>
      <c r="I40" s="56"/>
      <c r="J40" s="56"/>
      <c r="L40" s="32"/>
    </row>
    <row r="41" spans="2:12" ht="14.25" customHeight="1">
      <c r="B41" s="5" t="s">
        <v>26</v>
      </c>
      <c r="C41" s="5"/>
      <c r="D41" s="5"/>
      <c r="E41" s="14"/>
      <c r="F41" s="14"/>
      <c r="G41" s="14"/>
      <c r="H41" s="14"/>
      <c r="I41" s="14"/>
      <c r="J41" s="14"/>
      <c r="L41" s="37"/>
    </row>
    <row r="42" spans="2:10" ht="14.25" customHeight="1">
      <c r="B42" s="72" t="s">
        <v>43</v>
      </c>
      <c r="C42" s="72"/>
      <c r="D42" s="72"/>
      <c r="E42" s="7"/>
      <c r="F42" s="7"/>
      <c r="G42" s="7"/>
      <c r="H42" s="7"/>
      <c r="I42" s="7"/>
      <c r="J42" s="7"/>
    </row>
    <row r="43" spans="2:10" ht="20.25" customHeight="1">
      <c r="B43" s="67" t="s">
        <v>18</v>
      </c>
      <c r="C43" s="67"/>
      <c r="D43" s="15">
        <v>197365</v>
      </c>
      <c r="E43" s="7"/>
      <c r="F43" s="7"/>
      <c r="G43" s="7"/>
      <c r="H43" s="7"/>
      <c r="I43" s="7"/>
      <c r="J43" s="7"/>
    </row>
    <row r="44" spans="2:10" ht="20.25" customHeight="1">
      <c r="B44" s="67" t="s">
        <v>19</v>
      </c>
      <c r="C44" s="67"/>
      <c r="D44" s="15">
        <v>14154</v>
      </c>
      <c r="E44" s="7"/>
      <c r="F44" s="7"/>
      <c r="G44" s="7"/>
      <c r="H44" s="7"/>
      <c r="I44" s="7"/>
      <c r="J44" s="7"/>
    </row>
    <row r="45" spans="2:10" ht="20.25" customHeight="1">
      <c r="B45" s="17" t="s">
        <v>30</v>
      </c>
      <c r="C45" s="18"/>
      <c r="D45" s="15">
        <v>114054</v>
      </c>
      <c r="E45" s="7"/>
      <c r="F45" s="7"/>
      <c r="G45" s="7"/>
      <c r="H45" s="7"/>
      <c r="I45" s="7"/>
      <c r="J45" s="7"/>
    </row>
    <row r="46" spans="2:4" ht="20.25" customHeight="1">
      <c r="B46" s="67" t="s">
        <v>20</v>
      </c>
      <c r="C46" s="67"/>
      <c r="D46" s="16">
        <f>SUM(D43:D45)</f>
        <v>325573</v>
      </c>
    </row>
    <row r="47" spans="2:4" ht="13.5">
      <c r="B47" s="11"/>
      <c r="C47" s="11"/>
      <c r="D47" s="38"/>
    </row>
  </sheetData>
  <mergeCells count="43">
    <mergeCell ref="C1:J1"/>
    <mergeCell ref="I3:J3"/>
    <mergeCell ref="G5:G6"/>
    <mergeCell ref="B5:C6"/>
    <mergeCell ref="D5:D6"/>
    <mergeCell ref="E5:E6"/>
    <mergeCell ref="F5:F6"/>
    <mergeCell ref="B14:C14"/>
    <mergeCell ref="B11:C11"/>
    <mergeCell ref="B12:C12"/>
    <mergeCell ref="B13:C13"/>
    <mergeCell ref="I17:I18"/>
    <mergeCell ref="H5:H6"/>
    <mergeCell ref="I5:I6"/>
    <mergeCell ref="J5:J6"/>
    <mergeCell ref="J17:J18"/>
    <mergeCell ref="H17:H18"/>
    <mergeCell ref="F17:F18"/>
    <mergeCell ref="B25:C25"/>
    <mergeCell ref="B26:C26"/>
    <mergeCell ref="B30:C31"/>
    <mergeCell ref="B17:C18"/>
    <mergeCell ref="D17:D18"/>
    <mergeCell ref="B23:C23"/>
    <mergeCell ref="E17:E18"/>
    <mergeCell ref="B28:J28"/>
    <mergeCell ref="G30:G31"/>
    <mergeCell ref="G17:G18"/>
    <mergeCell ref="B24:C24"/>
    <mergeCell ref="J30:J31"/>
    <mergeCell ref="B39:C39"/>
    <mergeCell ref="B36:C36"/>
    <mergeCell ref="B37:C37"/>
    <mergeCell ref="B38:C38"/>
    <mergeCell ref="D30:D31"/>
    <mergeCell ref="E30:E31"/>
    <mergeCell ref="F30:F31"/>
    <mergeCell ref="I30:I31"/>
    <mergeCell ref="B46:C46"/>
    <mergeCell ref="B42:D42"/>
    <mergeCell ref="B43:C43"/>
    <mergeCell ref="B44:C44"/>
    <mergeCell ref="H30:H31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nishida</cp:lastModifiedBy>
  <cp:lastPrinted>2010-12-01T03:34:17Z</cp:lastPrinted>
  <dcterms:created xsi:type="dcterms:W3CDTF">2004-03-31T04:17:09Z</dcterms:created>
  <dcterms:modified xsi:type="dcterms:W3CDTF">2010-12-01T03:34:18Z</dcterms:modified>
  <cp:category/>
  <cp:version/>
  <cp:contentType/>
  <cp:contentStatus/>
</cp:coreProperties>
</file>